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dro Simões\OneDrive - Novo Verde\Novo Verde\OGR\Procedimentos Concursais\04 2018\Documentos Publicados\"/>
    </mc:Choice>
  </mc:AlternateContent>
  <bookViews>
    <workbookView xWindow="0" yWindow="0" windowWidth="19200" windowHeight="6950"/>
  </bookViews>
  <sheets>
    <sheet name="ALUMÍNIO_Seletiva" sheetId="1" r:id="rId1"/>
  </sheets>
  <definedNames>
    <definedName name="_xlnm.Print_Area" localSheetId="0">ALUMÍNIO_Seletiva!$A$1:$L$5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4" i="1" l="1"/>
  <c r="O14" i="1"/>
  <c r="N14" i="1"/>
  <c r="M14" i="1"/>
  <c r="L14" i="1"/>
  <c r="K14" i="1"/>
  <c r="J14" i="1"/>
  <c r="I14" i="1"/>
  <c r="H14" i="1"/>
  <c r="G14" i="1"/>
  <c r="F14" i="1"/>
  <c r="E14" i="1"/>
  <c r="P9" i="1"/>
  <c r="O9" i="1"/>
  <c r="N9" i="1"/>
  <c r="M9" i="1"/>
  <c r="L9" i="1"/>
  <c r="K9" i="1"/>
  <c r="J9" i="1"/>
  <c r="I9" i="1"/>
  <c r="H9" i="1"/>
  <c r="G9" i="1"/>
  <c r="F9" i="1"/>
  <c r="E9" i="1"/>
  <c r="D9" i="1"/>
  <c r="E5" i="1"/>
  <c r="K4" i="1"/>
  <c r="F4" i="1"/>
  <c r="H4" i="1" s="1"/>
  <c r="K3" i="1"/>
  <c r="H3" i="1"/>
  <c r="F3" i="1"/>
</calcChain>
</file>

<file path=xl/sharedStrings.xml><?xml version="1.0" encoding="utf-8"?>
<sst xmlns="http://schemas.openxmlformats.org/spreadsheetml/2006/main" count="25" uniqueCount="24">
  <si>
    <r>
      <t xml:space="preserve">RETOMA DE MATERIAIS DE EMBALAGENS DE ALUMÍNIO PROVENIENTES DA RECOLHA SELETIVA
Procedimento Concursal N.º </t>
    </r>
    <r>
      <rPr>
        <b/>
        <sz val="11"/>
        <rFont val="Calibri"/>
        <family val="2"/>
        <scheme val="minor"/>
      </rPr>
      <t>ALUMÍNIO SELETIVA</t>
    </r>
    <r>
      <rPr>
        <b/>
        <sz val="11"/>
        <color theme="1"/>
        <rFont val="Calibri"/>
        <family val="2"/>
        <scheme val="minor"/>
      </rPr>
      <t>/04/2018
Concurso NOVO VERDE para as retomas de 01/04/2018 a 30/06/2018</t>
    </r>
  </si>
  <si>
    <t>Grupos</t>
  </si>
  <si>
    <t>SGRU</t>
  </si>
  <si>
    <t>Local de Carga</t>
  </si>
  <si>
    <t>Quantidades Totais Estimadas (t)</t>
  </si>
  <si>
    <t>Valor de Referência (€/t)</t>
  </si>
  <si>
    <t>Percentagem Base do Valor de Referência (%)</t>
  </si>
  <si>
    <t>Preço Base (€/t)</t>
  </si>
  <si>
    <t>Identificação do (OGR)</t>
  </si>
  <si>
    <t>Proposta sobre o Valor de Referência (%)</t>
  </si>
  <si>
    <t>Valor Final da Proposta (€/t)</t>
  </si>
  <si>
    <t>Suldouro</t>
  </si>
  <si>
    <t>Sermonde</t>
  </si>
  <si>
    <t>Valorsul</t>
  </si>
  <si>
    <t>Lumiar</t>
  </si>
  <si>
    <t>Total</t>
  </si>
  <si>
    <t>Valor de Referência</t>
  </si>
  <si>
    <t>€/t</t>
  </si>
  <si>
    <t>Índice de Mercado (LME)</t>
  </si>
  <si>
    <t>Primary Aluminium</t>
  </si>
  <si>
    <t>∆ €/t</t>
  </si>
  <si>
    <t xml:space="preserve">Fonte: </t>
  </si>
  <si>
    <t>http://www.lme.com/metals/reports/averages/</t>
  </si>
  <si>
    <t>Atualizado a 19/03/2018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</si>
</sst>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3" fillId="2" borderId="1" xfId="0" applyFont="1" applyFill="1" applyBorder="1" applyAlignment="1">
      <alignment horizontal="left" vertical="center" wrapText="1"/>
    </xf>
    <xf numFmtId="0" fontId="0" fillId="2" borderId="0" xfId="0" applyFill="1"/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3" fontId="0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/>
    </xf>
    <xf numFmtId="10" fontId="0" fillId="2" borderId="1" xfId="1" applyNumberFormat="1" applyFont="1" applyFill="1" applyBorder="1" applyAlignment="1">
      <alignment horizontal="center" vertical="center"/>
    </xf>
    <xf numFmtId="0" fontId="0" fillId="4" borderId="1" xfId="0" applyFill="1" applyBorder="1" applyAlignment="1" applyProtection="1">
      <alignment horizontal="left" vertical="center" wrapText="1"/>
      <protection locked="0"/>
    </xf>
    <xf numFmtId="10" fontId="0" fillId="4" borderId="1" xfId="1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164" fontId="3" fillId="2" borderId="0" xfId="1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17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/>
    </xf>
    <xf numFmtId="4" fontId="0" fillId="2" borderId="1" xfId="0" applyNumberForma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2" fontId="0" fillId="2" borderId="0" xfId="0" applyNumberFormat="1" applyFill="1" applyBorder="1" applyAlignment="1">
      <alignment horizontal="center" vertical="center"/>
    </xf>
    <xf numFmtId="0" fontId="4" fillId="2" borderId="0" xfId="2" applyFill="1"/>
  </cellXfs>
  <cellStyles count="3">
    <cellStyle name="Hiperligação" xfId="2" builtinId="8"/>
    <cellStyle name="Normal" xfId="0" builtinId="0"/>
    <cellStyle name="Pe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134937</xdr:colOff>
      <xdr:row>0</xdr:row>
      <xdr:rowOff>190500</xdr:rowOff>
    </xdr:from>
    <xdr:to>
      <xdr:col>9</xdr:col>
      <xdr:colOff>468312</xdr:colOff>
      <xdr:row>0</xdr:row>
      <xdr:rowOff>535430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B90F6666-D687-46CB-807B-1DA1F9DB0D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40637" y="190500"/>
          <a:ext cx="2232025" cy="344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me.com/metals/reports/averag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7"/>
  <sheetViews>
    <sheetView tabSelected="1" zoomScale="80" zoomScaleNormal="80" workbookViewId="0">
      <selection activeCell="E3" sqref="E3"/>
    </sheetView>
  </sheetViews>
  <sheetFormatPr defaultColWidth="8.7265625" defaultRowHeight="14.5" x14ac:dyDescent="0.35"/>
  <cols>
    <col min="1" max="1" width="8.7265625" style="2"/>
    <col min="2" max="2" width="7.1796875" style="2" bestFit="1" customWidth="1"/>
    <col min="3" max="3" width="19.54296875" style="2" customWidth="1"/>
    <col min="4" max="4" width="22.1796875" style="2" customWidth="1"/>
    <col min="5" max="7" width="13.453125" style="2" customWidth="1"/>
    <col min="8" max="8" width="9.453125" style="2" customWidth="1"/>
    <col min="9" max="9" width="27.1796875" style="2" customWidth="1"/>
    <col min="10" max="10" width="12.54296875" style="2" customWidth="1"/>
    <col min="11" max="16384" width="8.7265625" style="2"/>
  </cols>
  <sheetData>
    <row r="1" spans="2:16" ht="47.15" customHeight="1" x14ac:dyDescent="0.3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2:16" ht="58" x14ac:dyDescent="0.35">
      <c r="B2" s="3" t="s">
        <v>1</v>
      </c>
      <c r="C2" s="3" t="s">
        <v>2</v>
      </c>
      <c r="D2" s="3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</row>
    <row r="3" spans="2:16" x14ac:dyDescent="0.35">
      <c r="B3" s="5">
        <v>1</v>
      </c>
      <c r="C3" s="6" t="s">
        <v>11</v>
      </c>
      <c r="D3" s="6" t="s">
        <v>12</v>
      </c>
      <c r="E3" s="7">
        <v>5</v>
      </c>
      <c r="F3" s="8">
        <f>$P$9</f>
        <v>1769.58</v>
      </c>
      <c r="G3" s="9">
        <v>0.33906399999999998</v>
      </c>
      <c r="H3" s="8">
        <f>G3*F3</f>
        <v>600.00087311999994</v>
      </c>
      <c r="I3" s="10"/>
      <c r="J3" s="11"/>
      <c r="K3" s="8">
        <f>J3*F3</f>
        <v>0</v>
      </c>
    </row>
    <row r="4" spans="2:16" x14ac:dyDescent="0.35">
      <c r="B4" s="5">
        <v>2</v>
      </c>
      <c r="C4" s="6" t="s">
        <v>13</v>
      </c>
      <c r="D4" s="6" t="s">
        <v>14</v>
      </c>
      <c r="E4" s="7">
        <v>5</v>
      </c>
      <c r="F4" s="8">
        <f>$P$9</f>
        <v>1769.58</v>
      </c>
      <c r="G4" s="9">
        <v>0.33906399999999998</v>
      </c>
      <c r="H4" s="8">
        <f>G4*F4</f>
        <v>600.00087311999994</v>
      </c>
      <c r="I4" s="10"/>
      <c r="J4" s="11"/>
      <c r="K4" s="8">
        <f>J4*F4</f>
        <v>0</v>
      </c>
    </row>
    <row r="5" spans="2:16" x14ac:dyDescent="0.35">
      <c r="D5" s="12" t="s">
        <v>15</v>
      </c>
      <c r="E5" s="13">
        <f>SUM(E3:E4)</f>
        <v>10</v>
      </c>
      <c r="F5" s="14"/>
      <c r="G5" s="15"/>
    </row>
    <row r="8" spans="2:16" x14ac:dyDescent="0.35">
      <c r="C8" s="16" t="s">
        <v>16</v>
      </c>
      <c r="D8" s="17">
        <v>42767</v>
      </c>
      <c r="E8" s="17">
        <v>42795</v>
      </c>
      <c r="F8" s="17">
        <v>42826</v>
      </c>
      <c r="G8" s="17">
        <v>42856</v>
      </c>
      <c r="H8" s="17">
        <v>42887</v>
      </c>
      <c r="I8" s="17">
        <v>42917</v>
      </c>
      <c r="J8" s="17">
        <v>42948</v>
      </c>
      <c r="K8" s="17">
        <v>42979</v>
      </c>
      <c r="L8" s="17">
        <v>43009</v>
      </c>
      <c r="M8" s="17">
        <v>43040</v>
      </c>
      <c r="N8" s="17">
        <v>43070</v>
      </c>
      <c r="O8" s="17">
        <v>43101</v>
      </c>
      <c r="P8" s="17">
        <v>43132</v>
      </c>
    </row>
    <row r="9" spans="2:16" x14ac:dyDescent="0.35">
      <c r="C9" s="18" t="s">
        <v>17</v>
      </c>
      <c r="D9" s="19">
        <f>D13</f>
        <v>1745.3</v>
      </c>
      <c r="E9" s="19">
        <f t="shared" ref="E9:P9" si="0">E13</f>
        <v>1780.04</v>
      </c>
      <c r="F9" s="19">
        <f t="shared" si="0"/>
        <v>1801.3</v>
      </c>
      <c r="G9" s="19">
        <f t="shared" si="0"/>
        <v>1732.6</v>
      </c>
      <c r="H9" s="19">
        <f t="shared" si="0"/>
        <v>1680.68</v>
      </c>
      <c r="I9" s="19">
        <f t="shared" si="0"/>
        <v>1654.36</v>
      </c>
      <c r="J9" s="19">
        <f t="shared" si="0"/>
        <v>1720.23</v>
      </c>
      <c r="K9" s="19">
        <f t="shared" si="0"/>
        <v>1762.91</v>
      </c>
      <c r="L9" s="19">
        <f t="shared" si="0"/>
        <v>1812.34</v>
      </c>
      <c r="M9" s="19">
        <f t="shared" si="0"/>
        <v>1790.42</v>
      </c>
      <c r="N9" s="19">
        <f t="shared" si="0"/>
        <v>1749.33</v>
      </c>
      <c r="O9" s="19">
        <f t="shared" si="0"/>
        <v>1815.29</v>
      </c>
      <c r="P9" s="19">
        <f t="shared" si="0"/>
        <v>1769.58</v>
      </c>
    </row>
    <row r="11" spans="2:16" x14ac:dyDescent="0.35">
      <c r="C11" s="16" t="s">
        <v>18</v>
      </c>
    </row>
    <row r="12" spans="2:16" x14ac:dyDescent="0.35">
      <c r="C12" s="20" t="s">
        <v>19</v>
      </c>
      <c r="D12" s="17">
        <v>42767</v>
      </c>
      <c r="E12" s="17">
        <v>42795</v>
      </c>
      <c r="F12" s="17">
        <v>42826</v>
      </c>
      <c r="G12" s="17">
        <v>42856</v>
      </c>
      <c r="H12" s="17">
        <v>42887</v>
      </c>
      <c r="I12" s="17">
        <v>42917</v>
      </c>
      <c r="J12" s="17">
        <v>42948</v>
      </c>
      <c r="K12" s="17">
        <v>42979</v>
      </c>
      <c r="L12" s="17">
        <v>43009</v>
      </c>
      <c r="M12" s="17">
        <v>43040</v>
      </c>
      <c r="N12" s="17">
        <v>43070</v>
      </c>
      <c r="O12" s="17">
        <v>43101</v>
      </c>
      <c r="P12" s="17">
        <v>43132</v>
      </c>
    </row>
    <row r="13" spans="2:16" x14ac:dyDescent="0.35">
      <c r="C13" s="18" t="s">
        <v>17</v>
      </c>
      <c r="D13" s="19">
        <v>1745.3</v>
      </c>
      <c r="E13" s="19">
        <v>1780.04</v>
      </c>
      <c r="F13" s="19">
        <v>1801.3</v>
      </c>
      <c r="G13" s="19">
        <v>1732.6</v>
      </c>
      <c r="H13" s="19">
        <v>1680.68</v>
      </c>
      <c r="I13" s="19">
        <v>1654.36</v>
      </c>
      <c r="J13" s="19">
        <v>1720.23</v>
      </c>
      <c r="K13" s="19">
        <v>1762.91</v>
      </c>
      <c r="L13" s="19">
        <v>1812.34</v>
      </c>
      <c r="M13" s="19">
        <v>1790.42</v>
      </c>
      <c r="N13" s="19">
        <v>1749.33</v>
      </c>
      <c r="O13" s="19">
        <v>1815.29</v>
      </c>
      <c r="P13" s="19">
        <v>1769.58</v>
      </c>
    </row>
    <row r="14" spans="2:16" x14ac:dyDescent="0.35">
      <c r="C14" s="18" t="s">
        <v>20</v>
      </c>
      <c r="D14" s="19">
        <v>59.47</v>
      </c>
      <c r="E14" s="19">
        <f t="shared" ref="E14:P14" si="1">E13-D13</f>
        <v>34.740000000000009</v>
      </c>
      <c r="F14" s="19">
        <f t="shared" si="1"/>
        <v>21.259999999999991</v>
      </c>
      <c r="G14" s="19">
        <f t="shared" si="1"/>
        <v>-68.700000000000045</v>
      </c>
      <c r="H14" s="19">
        <f t="shared" si="1"/>
        <v>-51.919999999999845</v>
      </c>
      <c r="I14" s="19">
        <f t="shared" si="1"/>
        <v>-26.320000000000164</v>
      </c>
      <c r="J14" s="19">
        <f t="shared" si="1"/>
        <v>65.870000000000118</v>
      </c>
      <c r="K14" s="19">
        <f t="shared" si="1"/>
        <v>42.680000000000064</v>
      </c>
      <c r="L14" s="19">
        <f t="shared" si="1"/>
        <v>49.429999999999836</v>
      </c>
      <c r="M14" s="19">
        <f t="shared" si="1"/>
        <v>-21.919999999999845</v>
      </c>
      <c r="N14" s="19">
        <f t="shared" si="1"/>
        <v>-41.090000000000146</v>
      </c>
      <c r="O14" s="19">
        <f t="shared" si="1"/>
        <v>65.960000000000036</v>
      </c>
      <c r="P14" s="19">
        <f t="shared" si="1"/>
        <v>-45.710000000000036</v>
      </c>
    </row>
    <row r="15" spans="2:16" x14ac:dyDescent="0.35">
      <c r="C15" s="21"/>
      <c r="D15" s="22"/>
      <c r="E15" s="22"/>
      <c r="F15" s="22"/>
      <c r="G15" s="22"/>
      <c r="H15" s="22"/>
    </row>
    <row r="16" spans="2:16" x14ac:dyDescent="0.35">
      <c r="C16" s="21" t="s">
        <v>21</v>
      </c>
      <c r="D16" s="23" t="s">
        <v>22</v>
      </c>
    </row>
    <row r="17" spans="3:3" x14ac:dyDescent="0.35">
      <c r="C17" s="21" t="s">
        <v>23</v>
      </c>
    </row>
  </sheetData>
  <sheetProtection algorithmName="SHA-512" hashValue="Ruz0nbL77vrwpSRNAn27qteyGkBrmjsOpOo6zAWSApKdM4xd8NFvC6dnL2LQhCWv3F70RbRlqW4SFCiisYToUg==" saltValue="fcQtKWmsGH4OTTzT0rQi8A==" spinCount="100000" sheet="1" objects="1" scenarios="1"/>
  <mergeCells count="1">
    <mergeCell ref="B1:K1"/>
  </mergeCells>
  <dataValidations count="1">
    <dataValidation type="decimal" operator="greaterThanOrEqual" allowBlank="1" showInputMessage="1" showErrorMessage="1" error="A sua proposta deve ser igual ou superior à Percentagem Base do Valor de Referência" sqref="J3:J4">
      <formula1>G3</formula1>
    </dataValidation>
  </dataValidations>
  <hyperlinks>
    <hyperlink ref="D16" r:id="rId1"/>
  </hyperlinks>
  <pageMargins left="0.7" right="0.7" top="0.75" bottom="0.75" header="0.3" footer="0.3"/>
  <pageSetup paperSize="9" scale="66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ALUMÍNIO_Seletiva</vt:lpstr>
      <vt:lpstr>ALUMÍNIO_Seletiva!Área_de_Impressão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Simões</dc:creator>
  <cp:lastModifiedBy>Pedro Simões</cp:lastModifiedBy>
  <dcterms:created xsi:type="dcterms:W3CDTF">2018-03-20T11:47:51Z</dcterms:created>
  <dcterms:modified xsi:type="dcterms:W3CDTF">2018-03-20T11:48:14Z</dcterms:modified>
</cp:coreProperties>
</file>