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LUMÍNIO_TM e TMB" sheetId="1" r:id="rId1"/>
  </sheets>
  <definedNames>
    <definedName name="_xlnm.Print_Area" localSheetId="0">'ALUMÍNIO_TM e TMB'!$A$1:$N$5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M9" i="1"/>
  <c r="L9" i="1"/>
  <c r="K9" i="1"/>
  <c r="J9" i="1"/>
  <c r="I9" i="1"/>
  <c r="H9" i="1"/>
  <c r="G9" i="1"/>
  <c r="F9" i="1"/>
  <c r="E9" i="1"/>
  <c r="D9" i="1"/>
  <c r="G5" i="1"/>
  <c r="F5" i="1"/>
  <c r="M4" i="1"/>
  <c r="J4" i="1"/>
  <c r="H4" i="1"/>
  <c r="G4" i="1"/>
  <c r="M3" i="1"/>
  <c r="J3" i="1"/>
  <c r="H3" i="1"/>
  <c r="G3" i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<sst xmlns="http://schemas.openxmlformats.org/spreadsheetml/2006/main" count="27" uniqueCount="26">
  <si>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ALUMÍNIO PROVENIENTES DA RECOLHA INDIFERENCIADA (TM e TMB)
Procedimento Concursal N.º </t>
    </r>
    <r>
      <rPr>
        <b/>
        <sz val="11"/>
        <rFont val="Calibri"/>
        <family val="2"/>
        <scheme val="minor"/>
      </rPr>
      <t>ALUMÍNIO TM TMB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</si>
  <si>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</si>
  <si>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</si>
  <si>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</si>
  <si>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</si>
  <si>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</si>
  <si>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</si>
  <si>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</si>
  <si>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</si>
  <si>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</si>
  <si>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</si>
  <si>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</si>
  <si>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</si>
  <si>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</si>
  <si>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Ermidas - Sado</t>
  </si>
  <si>
    <t>Valnor</t>
  </si>
  <si>
    <t>---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</si>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</sst>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62EC9F-1312-47CC-B586-BF9E590F2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98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0" zoomScaleNormal="80" workbookViewId="0">
      <selection activeCell="B2" sqref="B2:J4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54296875" style="2" customWidth="1"/>
    <col min="4" max="5" width="22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9</v>
      </c>
      <c r="G3" s="8">
        <f>F3*E3</f>
        <v>9</v>
      </c>
      <c r="H3" s="9">
        <f>$M$9</f>
        <v>1812.34</v>
      </c>
      <c r="I3" s="10">
        <v>0.27588600000000002</v>
      </c>
      <c r="J3" s="9">
        <f>I3*H3</f>
        <v>499.99923324000002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0.9</v>
      </c>
      <c r="F4" s="8">
        <v>9</v>
      </c>
      <c r="G4" s="8">
        <f>F4*E4</f>
        <v>8.1</v>
      </c>
      <c r="H4" s="9">
        <f>$M$9</f>
        <v>1812.34</v>
      </c>
      <c r="I4" s="10">
        <v>0.27588600000000002</v>
      </c>
      <c r="J4" s="9">
        <f>I4*H4</f>
        <v>499.99923324000002</v>
      </c>
      <c r="K4" s="11"/>
      <c r="L4" s="12"/>
      <c r="M4" s="9">
        <f>L4*H4</f>
        <v>0</v>
      </c>
    </row>
    <row r="5" spans="2:13" x14ac:dyDescent="0.35">
      <c r="E5" s="13" t="s">
        <v>17</v>
      </c>
      <c r="F5" s="14">
        <f>SUM(F3:F4)</f>
        <v>18</v>
      </c>
      <c r="G5" s="14">
        <f>SUM(G3:G4)</f>
        <v>17.100000000000001</v>
      </c>
      <c r="H5" s="15"/>
      <c r="I5" s="16"/>
    </row>
    <row r="8" spans="2:13" x14ac:dyDescent="0.35">
      <c r="C8" s="17" t="s">
        <v>18</v>
      </c>
      <c r="D8" s="18">
        <v>42736</v>
      </c>
      <c r="E8" s="18">
        <v>42767</v>
      </c>
      <c r="F8" s="18">
        <v>42795</v>
      </c>
      <c r="G8" s="18">
        <v>42826</v>
      </c>
      <c r="H8" s="18">
        <v>42856</v>
      </c>
      <c r="I8" s="18">
        <v>42887</v>
      </c>
      <c r="J8" s="18">
        <v>42917</v>
      </c>
      <c r="K8" s="18">
        <v>42948</v>
      </c>
      <c r="L8" s="18">
        <v>42979</v>
      </c>
      <c r="M8" s="18">
        <v>43009</v>
      </c>
    </row>
    <row r="9" spans="2:13" x14ac:dyDescent="0.35">
      <c r="C9" s="19" t="s">
        <v>19</v>
      </c>
      <c r="D9" s="20">
        <f>D13</f>
        <v>1685.83</v>
      </c>
      <c r="E9" s="20">
        <f t="shared" ref="E9:M9" si="0">E13</f>
        <v>1745.3</v>
      </c>
      <c r="F9" s="20">
        <f t="shared" si="0"/>
        <v>1780.04</v>
      </c>
      <c r="G9" s="20">
        <f t="shared" si="0"/>
        <v>1801.3</v>
      </c>
      <c r="H9" s="20">
        <f t="shared" si="0"/>
        <v>1732.6</v>
      </c>
      <c r="I9" s="20">
        <f t="shared" si="0"/>
        <v>1680.68</v>
      </c>
      <c r="J9" s="20">
        <f t="shared" si="0"/>
        <v>1654.36</v>
      </c>
      <c r="K9" s="20">
        <f t="shared" si="0"/>
        <v>1720.23</v>
      </c>
      <c r="L9" s="20">
        <f t="shared" si="0"/>
        <v>1762.91</v>
      </c>
      <c r="M9" s="20">
        <f t="shared" si="0"/>
        <v>1812.34</v>
      </c>
    </row>
    <row r="11" spans="2:13" x14ac:dyDescent="0.35">
      <c r="C11" s="17" t="s">
        <v>20</v>
      </c>
    </row>
    <row r="12" spans="2:13" x14ac:dyDescent="0.35">
      <c r="C12" s="21" t="s">
        <v>21</v>
      </c>
      <c r="D12" s="18">
        <v>42736</v>
      </c>
      <c r="E12" s="18">
        <v>42767</v>
      </c>
      <c r="F12" s="18">
        <v>42795</v>
      </c>
      <c r="G12" s="18">
        <v>42826</v>
      </c>
      <c r="H12" s="18">
        <v>42856</v>
      </c>
      <c r="I12" s="18">
        <v>42887</v>
      </c>
      <c r="J12" s="18">
        <v>42917</v>
      </c>
      <c r="K12" s="18">
        <v>42948</v>
      </c>
      <c r="L12" s="18">
        <v>42979</v>
      </c>
      <c r="M12" s="18">
        <v>43009</v>
      </c>
    </row>
    <row r="13" spans="2:13" x14ac:dyDescent="0.35">
      <c r="C13" s="19" t="s">
        <v>19</v>
      </c>
      <c r="D13" s="20">
        <v>1685.83</v>
      </c>
      <c r="E13" s="20">
        <v>1745.3</v>
      </c>
      <c r="F13" s="20">
        <v>1780.04</v>
      </c>
      <c r="G13" s="20">
        <v>1801.3</v>
      </c>
      <c r="H13" s="20">
        <v>1732.6</v>
      </c>
      <c r="I13" s="20">
        <v>1680.68</v>
      </c>
      <c r="J13" s="20">
        <v>1654.36</v>
      </c>
      <c r="K13" s="20">
        <v>1720.23</v>
      </c>
      <c r="L13" s="20">
        <v>1762.91</v>
      </c>
      <c r="M13" s="20">
        <v>1812.34</v>
      </c>
    </row>
    <row r="14" spans="2:13" x14ac:dyDescent="0.35">
      <c r="C14" s="19" t="s">
        <v>22</v>
      </c>
      <c r="D14" s="20">
        <v>44.3599999999999</v>
      </c>
      <c r="E14" s="20">
        <f>E13-D13</f>
        <v>59.470000000000027</v>
      </c>
      <c r="F14" s="20">
        <f>F13-E13</f>
        <v>34.740000000000009</v>
      </c>
      <c r="G14" s="20">
        <f t="shared" ref="G14:M14" si="1">G13-F13</f>
        <v>21.259999999999991</v>
      </c>
      <c r="H14" s="20">
        <f t="shared" si="1"/>
        <v>-68.700000000000045</v>
      </c>
      <c r="I14" s="20">
        <f t="shared" si="1"/>
        <v>-51.919999999999845</v>
      </c>
      <c r="J14" s="20">
        <f t="shared" si="1"/>
        <v>-26.320000000000164</v>
      </c>
      <c r="K14" s="20">
        <f t="shared" si="1"/>
        <v>65.870000000000118</v>
      </c>
      <c r="L14" s="20">
        <f t="shared" si="1"/>
        <v>42.680000000000064</v>
      </c>
      <c r="M14" s="20">
        <f t="shared" si="1"/>
        <v>49.429999999999836</v>
      </c>
    </row>
    <row r="15" spans="2:13" x14ac:dyDescent="0.35">
      <c r="C15" s="22"/>
      <c r="D15" s="23"/>
      <c r="E15" s="23"/>
      <c r="F15" s="23"/>
      <c r="G15" s="23"/>
      <c r="H15" s="23"/>
      <c r="I15" s="23"/>
      <c r="J15" s="23"/>
    </row>
    <row r="16" spans="2:13" x14ac:dyDescent="0.35">
      <c r="C16" s="22" t="s">
        <v>23</v>
      </c>
      <c r="D16" s="24" t="s">
        <v>24</v>
      </c>
      <c r="E16" s="24"/>
    </row>
    <row r="17" spans="3:3" x14ac:dyDescent="0.35">
      <c r="C17" s="22" t="s">
        <v>25</v>
      </c>
    </row>
  </sheetData>
  <sheetProtection algorithmName="SHA-512" hashValue="f8Se58Z4/f6DUHdBLSAPwbAOaU6V/xzdKuxxRj2tF8o4ptdM1VSRFc7EeIzncibUvc6OErQdzQRutzoHZtXPFA==" saltValue="mw0OTrLDG3FXjj4VDUE0u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4">
      <formula1>I3</formula1>
    </dataValidation>
  </dataValidations>
  <hyperlinks>
    <hyperlink ref="D16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ALUMÍNIO_TM e TMB</vt:lpstr>
      <vt:lpstr>'ALUMÍNIO_TM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2017-11-26T06:12:25Z</dcterms:created>
  <dcterms:modified xsi:type="dcterms:W3CDTF">2017-11-26T06:12:40Z</dcterms:modified>
</cp:coreProperties>
</file>