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ro Simões\Documents\Novo Verde\OGR\Procedimentos Concursais\03 2017\Documentos Publicados\"/>
    </mc:Choice>
  </mc:AlternateContent>
  <bookViews>
    <workbookView xWindow="0" yWindow="0" windowWidth="19200" windowHeight="6950"/>
  </bookViews>
  <sheets>
    <sheet name="ALUMÍNIO_Seletiva" sheetId="1" r:id="rId1"/>
  </sheets>
  <definedNames>
    <definedName name="_xlnm.Print_Area" localSheetId="0">ALUMÍNIO_Seletiva!$A$1:$L$5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1" l="1"/>
  <c r="K14" i="1"/>
  <c r="J14" i="1"/>
  <c r="I14" i="1"/>
  <c r="H14" i="1"/>
  <c r="G14" i="1"/>
  <c r="F14" i="1"/>
  <c r="E14" i="1"/>
  <c r="L9" i="1"/>
  <c r="K9" i="1"/>
  <c r="J9" i="1"/>
  <c r="I9" i="1"/>
  <c r="H9" i="1"/>
  <c r="G9" i="1"/>
  <c r="F9" i="1"/>
  <c r="E9" i="1"/>
  <c r="D9" i="1"/>
  <c r="E5" i="1"/>
  <c r="K4" i="1"/>
  <c r="H4" i="1"/>
  <c r="F4" i="1"/>
  <c r="K3" i="1"/>
  <c r="H3" i="1"/>
  <c r="F3" i="1"/>
</calcChain>
</file>

<file path=xl/sharedStrings.xml><?xml version="1.0" encoding="utf-8"?>
<sst xmlns="http://schemas.openxmlformats.org/spreadsheetml/2006/main" count="25" uniqueCount="24">
  <si>
    <r>
      <t xml:space="preserve">RETOMA DE MATERIAIS DE EMBALAGENS DE ALUMÍNIO PROVENIENTES DA RECOLHA SELETIVA
Procedimento Concursal N.º </t>
    </r>
    <r>
      <rPr>
        <b/>
        <sz val="11"/>
        <rFont val="Calibri"/>
        <family val="2"/>
        <scheme val="minor"/>
      </rPr>
      <t>ALUMÍNIO SELETIVA</t>
    </r>
    <r>
      <rPr>
        <b/>
        <sz val="11"/>
        <color theme="1"/>
        <rFont val="Calibri"/>
        <family val="2"/>
        <scheme val="minor"/>
      </rPr>
      <t>/03/2017
Concurso NOVO VERDE para as retomas de 01/11/2017 a 30/11/2017</t>
    </r>
  </si>
  <si>
    <t>Grupos</t>
  </si>
  <si>
    <t>SGRU</t>
  </si>
  <si>
    <t>Local de Carga</t>
  </si>
  <si>
    <t>Quantidades Totais Estimadas (t)</t>
  </si>
  <si>
    <t>Valor de Referência (€/t)</t>
  </si>
  <si>
    <t>Percentagem Base do Valor de Referência (%)</t>
  </si>
  <si>
    <t>Preço Base (€/t)</t>
  </si>
  <si>
    <t>Identificação do (OGR)</t>
  </si>
  <si>
    <t>Proposta sobre o Valor de Referência (%)</t>
  </si>
  <si>
    <t>Valor Final da Proposta (€/t)</t>
  </si>
  <si>
    <t>Valnor</t>
  </si>
  <si>
    <t>Figueira e Barros</t>
  </si>
  <si>
    <t>Algar</t>
  </si>
  <si>
    <t>Barlavento</t>
  </si>
  <si>
    <t>Total</t>
  </si>
  <si>
    <t>Valor de Referência</t>
  </si>
  <si>
    <t>€/t</t>
  </si>
  <si>
    <t>Índice de Mercado (LME)</t>
  </si>
  <si>
    <t>Primary Aluminium</t>
  </si>
  <si>
    <t>∆ €/t</t>
  </si>
  <si>
    <t xml:space="preserve">Fonte: </t>
  </si>
  <si>
    <t>http://www.lme.com/metals/reports/averages/</t>
  </si>
  <si>
    <t>Atualizado a 24/10/2017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</si>
</sst>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3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10" fontId="0" fillId="2" borderId="1" xfId="1" applyNumberFormat="1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left" vertical="center" wrapText="1"/>
      <protection locked="0"/>
    </xf>
    <xf numFmtId="10" fontId="0" fillId="4" borderId="1" xfId="1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7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/>
    </xf>
    <xf numFmtId="4" fontId="0" fillId="2" borderId="1" xfId="0" applyNumberForma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2" fontId="0" fillId="2" borderId="0" xfId="0" applyNumberFormat="1" applyFill="1" applyBorder="1" applyAlignment="1">
      <alignment horizontal="center" vertical="center"/>
    </xf>
    <xf numFmtId="0" fontId="6" fillId="2" borderId="0" xfId="2" applyFill="1"/>
  </cellXfs>
  <cellStyles count="3">
    <cellStyle name="Hiperligação" xfId="2" builtinId="8"/>
    <cellStyle name="Normal" xfId="0" builtinId="0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134937</xdr:colOff>
      <xdr:row>0</xdr:row>
      <xdr:rowOff>190500</xdr:rowOff>
    </xdr:from>
    <xdr:to>
      <xdr:col>9</xdr:col>
      <xdr:colOff>468312</xdr:colOff>
      <xdr:row>0</xdr:row>
      <xdr:rowOff>535430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48ED3D1-F085-42F0-9908-B1B9C974AE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5237" y="190500"/>
          <a:ext cx="2225675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me.com/metals/reports/averag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7"/>
  <sheetViews>
    <sheetView tabSelected="1" zoomScale="80" zoomScaleNormal="80" workbookViewId="0">
      <selection activeCell="F5" sqref="F5"/>
    </sheetView>
  </sheetViews>
  <sheetFormatPr defaultRowHeight="14.5" x14ac:dyDescent="0.35"/>
  <cols>
    <col min="1" max="1" width="8.7265625" style="2"/>
    <col min="2" max="2" width="7.1796875" style="2" customWidth="1"/>
    <col min="3" max="3" width="19.54296875" style="2" customWidth="1"/>
    <col min="4" max="4" width="22.08984375" style="2" customWidth="1"/>
    <col min="5" max="7" width="13.36328125" style="2" customWidth="1"/>
    <col min="8" max="8" width="9.453125" style="2" customWidth="1"/>
    <col min="9" max="9" width="27.08984375" style="2" customWidth="1"/>
    <col min="10" max="10" width="12.6328125" style="2" customWidth="1"/>
    <col min="11" max="16384" width="8.7265625" style="2"/>
  </cols>
  <sheetData>
    <row r="1" spans="2:12" ht="47" customHeight="1" x14ac:dyDescent="0.3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2" ht="58" x14ac:dyDescent="0.3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</row>
    <row r="3" spans="2:12" x14ac:dyDescent="0.35">
      <c r="B3" s="5">
        <v>1</v>
      </c>
      <c r="C3" s="6" t="s">
        <v>11</v>
      </c>
      <c r="D3" s="6" t="s">
        <v>12</v>
      </c>
      <c r="E3" s="7">
        <v>5</v>
      </c>
      <c r="F3" s="8">
        <f>$L$9</f>
        <v>1762.91</v>
      </c>
      <c r="G3" s="9">
        <v>0.34034599999999998</v>
      </c>
      <c r="H3" s="8">
        <f>G3*F3</f>
        <v>599.99936686000001</v>
      </c>
      <c r="I3" s="10"/>
      <c r="J3" s="11"/>
      <c r="K3" s="8">
        <f>J3*F3</f>
        <v>0</v>
      </c>
    </row>
    <row r="4" spans="2:12" x14ac:dyDescent="0.35">
      <c r="B4" s="5">
        <v>2</v>
      </c>
      <c r="C4" s="6" t="s">
        <v>13</v>
      </c>
      <c r="D4" s="6" t="s">
        <v>14</v>
      </c>
      <c r="E4" s="7">
        <v>5</v>
      </c>
      <c r="F4" s="8">
        <f>$L$9</f>
        <v>1762.91</v>
      </c>
      <c r="G4" s="9">
        <v>0.34034599999999998</v>
      </c>
      <c r="H4" s="8">
        <f>G4*F4</f>
        <v>599.99936686000001</v>
      </c>
      <c r="I4" s="10"/>
      <c r="J4" s="11"/>
      <c r="K4" s="8">
        <f>J4*F4</f>
        <v>0</v>
      </c>
    </row>
    <row r="5" spans="2:12" x14ac:dyDescent="0.35">
      <c r="D5" s="12" t="s">
        <v>15</v>
      </c>
      <c r="E5" s="13">
        <f>SUM(E3:E4)</f>
        <v>10</v>
      </c>
      <c r="F5" s="14"/>
      <c r="G5" s="14"/>
    </row>
    <row r="8" spans="2:12" x14ac:dyDescent="0.35">
      <c r="C8" s="15" t="s">
        <v>16</v>
      </c>
      <c r="D8" s="16">
        <v>42736</v>
      </c>
      <c r="E8" s="16">
        <v>42767</v>
      </c>
      <c r="F8" s="16">
        <v>42795</v>
      </c>
      <c r="G8" s="16">
        <v>42826</v>
      </c>
      <c r="H8" s="16">
        <v>42856</v>
      </c>
      <c r="I8" s="16">
        <v>42887</v>
      </c>
      <c r="J8" s="16">
        <v>42917</v>
      </c>
      <c r="K8" s="16">
        <v>42948</v>
      </c>
      <c r="L8" s="16">
        <v>42979</v>
      </c>
    </row>
    <row r="9" spans="2:12" x14ac:dyDescent="0.35">
      <c r="C9" s="17" t="s">
        <v>17</v>
      </c>
      <c r="D9" s="18">
        <f>D13</f>
        <v>1685.83</v>
      </c>
      <c r="E9" s="18">
        <f t="shared" ref="E9:L9" si="0">E13</f>
        <v>1745.3</v>
      </c>
      <c r="F9" s="18">
        <f t="shared" si="0"/>
        <v>1780.04</v>
      </c>
      <c r="G9" s="18">
        <f t="shared" si="0"/>
        <v>1801.3</v>
      </c>
      <c r="H9" s="18">
        <f t="shared" si="0"/>
        <v>1732.6</v>
      </c>
      <c r="I9" s="18">
        <f t="shared" si="0"/>
        <v>1680.68</v>
      </c>
      <c r="J9" s="18">
        <f t="shared" si="0"/>
        <v>1654.36</v>
      </c>
      <c r="K9" s="18">
        <f t="shared" si="0"/>
        <v>1720.23</v>
      </c>
      <c r="L9" s="18">
        <f t="shared" si="0"/>
        <v>1762.91</v>
      </c>
    </row>
    <row r="11" spans="2:12" x14ac:dyDescent="0.35">
      <c r="C11" s="15" t="s">
        <v>18</v>
      </c>
    </row>
    <row r="12" spans="2:12" x14ac:dyDescent="0.35">
      <c r="C12" s="19" t="s">
        <v>19</v>
      </c>
      <c r="D12" s="16">
        <v>42736</v>
      </c>
      <c r="E12" s="16">
        <v>42767</v>
      </c>
      <c r="F12" s="16">
        <v>42795</v>
      </c>
      <c r="G12" s="16">
        <v>42826</v>
      </c>
      <c r="H12" s="16">
        <v>42856</v>
      </c>
      <c r="I12" s="16">
        <v>42887</v>
      </c>
      <c r="J12" s="16">
        <v>42917</v>
      </c>
      <c r="K12" s="16">
        <v>42948</v>
      </c>
      <c r="L12" s="16">
        <v>42979</v>
      </c>
    </row>
    <row r="13" spans="2:12" x14ac:dyDescent="0.35">
      <c r="C13" s="17" t="s">
        <v>17</v>
      </c>
      <c r="D13" s="18">
        <v>1685.83</v>
      </c>
      <c r="E13" s="18">
        <v>1745.3</v>
      </c>
      <c r="F13" s="18">
        <v>1780.04</v>
      </c>
      <c r="G13" s="18">
        <v>1801.3</v>
      </c>
      <c r="H13" s="18">
        <v>1732.6</v>
      </c>
      <c r="I13" s="18">
        <v>1680.68</v>
      </c>
      <c r="J13" s="18">
        <v>1654.36</v>
      </c>
      <c r="K13" s="18">
        <v>1720.23</v>
      </c>
      <c r="L13" s="18">
        <v>1762.91</v>
      </c>
    </row>
    <row r="14" spans="2:12" x14ac:dyDescent="0.35">
      <c r="C14" s="17" t="s">
        <v>20</v>
      </c>
      <c r="D14" s="18">
        <v>44.3599999999999</v>
      </c>
      <c r="E14" s="18">
        <f>E13-D13</f>
        <v>59.470000000000027</v>
      </c>
      <c r="F14" s="18">
        <f t="shared" ref="F14:L14" si="1">F13-E13</f>
        <v>34.740000000000009</v>
      </c>
      <c r="G14" s="18">
        <f t="shared" si="1"/>
        <v>21.259999999999991</v>
      </c>
      <c r="H14" s="18">
        <f t="shared" si="1"/>
        <v>-68.700000000000045</v>
      </c>
      <c r="I14" s="18">
        <f t="shared" si="1"/>
        <v>-51.919999999999845</v>
      </c>
      <c r="J14" s="18">
        <f t="shared" si="1"/>
        <v>-26.320000000000164</v>
      </c>
      <c r="K14" s="18">
        <f t="shared" si="1"/>
        <v>65.870000000000118</v>
      </c>
      <c r="L14" s="18">
        <f t="shared" si="1"/>
        <v>42.680000000000064</v>
      </c>
    </row>
    <row r="15" spans="2:12" x14ac:dyDescent="0.35">
      <c r="C15" s="20"/>
      <c r="D15" s="21"/>
      <c r="E15" s="21"/>
      <c r="F15" s="21"/>
      <c r="G15" s="21"/>
      <c r="H15" s="21"/>
    </row>
    <row r="16" spans="2:12" x14ac:dyDescent="0.35">
      <c r="C16" s="20" t="s">
        <v>21</v>
      </c>
      <c r="D16" s="22" t="s">
        <v>22</v>
      </c>
    </row>
    <row r="17" spans="3:3" x14ac:dyDescent="0.35">
      <c r="C17" s="20" t="s">
        <v>23</v>
      </c>
    </row>
  </sheetData>
  <sheetProtection algorithmName="SHA-512" hashValue="GF9MNoNnMvPx+wiwTvaNw8bdsU8VjsQL5ILVQcI+jxlvPtGNRbnKYcbyVZF5E5v1zSVmxbVThy1nQrfa0QtN5A==" saltValue="D3rF6TkX1KfpsRGLM0bN9g==" spinCount="100000" sheet="1" objects="1" scenarios="1"/>
  <mergeCells count="1">
    <mergeCell ref="B1:K1"/>
  </mergeCells>
  <dataValidations count="1">
    <dataValidation type="decimal" operator="greaterThanOrEqual" allowBlank="1" showInputMessage="1" showErrorMessage="1" error="A sua proposta deve ser igual ou superior à Percentagem Base do Valor de Referência" sqref="J3:J4">
      <formula1>G3</formula1>
    </dataValidation>
  </dataValidations>
  <hyperlinks>
    <hyperlink ref="D16" r:id="rId1"/>
  </hyperlinks>
  <pageMargins left="0.7" right="0.7" top="0.75" bottom="0.75" header="0.3" footer="0.3"/>
  <pageSetup paperSize="9" scale="66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ALUMÍNIO_Seletiva</vt:lpstr>
      <vt:lpstr>ALUMÍNIO_Seletiva!Área_de_Impressão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2017-10-25T01:35:13Z</dcterms:created>
  <dcterms:modified xsi:type="dcterms:W3CDTF">2017-10-25T01:35:29Z</dcterms:modified>
</cp:coreProperties>
</file>