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2 2017\Documentos Publicados\"/>
    </mc:Choice>
  </mc:AlternateContent>
  <bookViews>
    <workbookView xWindow="0" yWindow="0" windowWidth="19200" windowHeight="6950"/>
  </bookViews>
  <sheets>
    <sheet name="ALUMÍNIO_Escórias" sheetId="1" r:id="rId1"/>
  </sheets>
  <definedNames>
    <definedName name="_xlnm.Print_Area" localSheetId="0">ALUMÍNIO_Escórias!$A$1:$N$4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F13" i="1"/>
  <c r="E13" i="1"/>
  <c r="K8" i="1"/>
  <c r="J8" i="1"/>
  <c r="I8" i="1"/>
  <c r="H8" i="1"/>
  <c r="G8" i="1"/>
  <c r="F8" i="1"/>
  <c r="E8" i="1"/>
  <c r="D8" i="1"/>
  <c r="G4" i="1"/>
  <c r="F4" i="1"/>
  <c r="M3" i="1"/>
  <c r="J3" i="1"/>
  <c r="H3" i="1"/>
  <c r="G3" i="1"/>
</calcChain>
</file>

<file path=xl/sharedStrings.xml><?xml version="1.0" encoding="utf-8"?>
<sst xmlns="http://schemas.openxmlformats.org/spreadsheetml/2006/main" count="25" uniqueCount="24">
  <si>
    <t>RETOMA DE MATERIAIS DE EMBALAGENS DE ALUMÍNIO PROVENIENTES DA RECOLHA INDIFERENCIADA (Escórias)
Procedimento Concursal N.º ALUMÍNIO ESCÓRIAS/02/2017
Concurso NOVO VERDE para as retomas de 01/10/2017 a 31/10/2017</t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</si>
  <si>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</si>
  <si>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</si>
  <si>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</si>
  <si>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</si>
  <si>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</si>
  <si>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</si>
  <si>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Valor de Referência (€/t)</t>
  </si>
  <si>
    <t>Percentagem Base do Valor de Referência (%)</t>
  </si>
  <si>
    <t>Preço Base (€/t)</t>
  </si>
  <si>
    <t>Identificação do (OGR)</t>
  </si>
  <si>
    <t>Proposta sobre o Valor de Referência (%)</t>
  </si>
  <si>
    <t>Valor Final da Proposta (€/t)</t>
  </si>
  <si>
    <t>Valorsul</t>
  </si>
  <si>
    <t>ITVE</t>
  </si>
  <si>
    <t>Total</t>
  </si>
  <si>
    <t>Valor de Referência</t>
  </si>
  <si>
    <t>€/t</t>
  </si>
  <si>
    <t>Índice de Mercado (LME)</t>
  </si>
  <si>
    <t>Primary Aluminium</t>
  </si>
  <si>
    <t>∆ €/t</t>
  </si>
  <si>
    <t xml:space="preserve">Fonte: </t>
  </si>
  <si>
    <t>http://www.lme.com/metals/reports/averages/</t>
  </si>
  <si>
    <t>Atualizado a 25/09/2017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</si>
</sst>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9" fontId="1" fillId="2" borderId="1" xfId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 vertical="center"/>
    </xf>
    <xf numFmtId="0" fontId="5" fillId="2" borderId="0" xfId="2" applyFill="1"/>
    <xf numFmtId="0" fontId="3" fillId="2" borderId="1" xfId="0" applyFont="1" applyFill="1" applyBorder="1" applyAlignment="1">
      <alignment horizontal="left" vertical="center" wrapText="1"/>
    </xf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134937</xdr:colOff>
      <xdr:row>0</xdr:row>
      <xdr:rowOff>190500</xdr:rowOff>
    </xdr:from>
    <xdr:to>
      <xdr:col>11</xdr:col>
      <xdr:colOff>468312</xdr:colOff>
      <xdr:row>0</xdr:row>
      <xdr:rowOff>535430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5F74617-AD07-4998-95B4-45DCFE8F7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4537" y="190500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me.com/metals/reports/averag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tabSelected="1" zoomScale="80" zoomScaleNormal="80" workbookViewId="0">
      <selection activeCell="G6" sqref="G6"/>
    </sheetView>
  </sheetViews>
  <sheetFormatPr defaultRowHeight="14.5" x14ac:dyDescent="0.35"/>
  <cols>
    <col min="1" max="1" width="8.7265625" style="1"/>
    <col min="2" max="2" width="7.1796875" style="1" customWidth="1"/>
    <col min="3" max="3" width="21" style="1" customWidth="1"/>
    <col min="4" max="4" width="22.08984375" style="1" customWidth="1"/>
    <col min="5" max="5" width="14.08984375" style="1" customWidth="1"/>
    <col min="6" max="9" width="13.36328125" style="1" customWidth="1"/>
    <col min="10" max="10" width="9.453125" style="1" customWidth="1"/>
    <col min="11" max="11" width="27.08984375" style="1" customWidth="1"/>
    <col min="12" max="12" width="12.6328125" style="1" customWidth="1"/>
    <col min="13" max="16384" width="8.7265625" style="1"/>
  </cols>
  <sheetData>
    <row r="1" spans="2:13" ht="47" customHeight="1" x14ac:dyDescent="0.3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3" ht="58" x14ac:dyDescent="0.35"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2:13" x14ac:dyDescent="0.35">
      <c r="B3" s="4">
        <v>1</v>
      </c>
      <c r="C3" s="5" t="s">
        <v>13</v>
      </c>
      <c r="D3" s="5" t="s">
        <v>14</v>
      </c>
      <c r="E3" s="6">
        <v>0.55000000000000004</v>
      </c>
      <c r="F3" s="7">
        <v>9</v>
      </c>
      <c r="G3" s="7">
        <f>F3*E3</f>
        <v>4.95</v>
      </c>
      <c r="H3" s="8">
        <f>$K$8</f>
        <v>1720.23</v>
      </c>
      <c r="I3" s="9">
        <v>0.34878999999999999</v>
      </c>
      <c r="J3" s="8">
        <f>I3*H3</f>
        <v>599.99902169999996</v>
      </c>
      <c r="K3" s="10"/>
      <c r="L3" s="11"/>
      <c r="M3" s="8">
        <f>L3*H3</f>
        <v>0</v>
      </c>
    </row>
    <row r="4" spans="2:13" x14ac:dyDescent="0.35">
      <c r="E4" s="12" t="s">
        <v>15</v>
      </c>
      <c r="F4" s="13">
        <f>SUM(F3)</f>
        <v>9</v>
      </c>
      <c r="G4" s="13">
        <f>SUM(G3)</f>
        <v>4.95</v>
      </c>
      <c r="H4" s="14"/>
      <c r="I4" s="14"/>
    </row>
    <row r="7" spans="2:13" x14ac:dyDescent="0.35">
      <c r="C7" s="15" t="s">
        <v>16</v>
      </c>
      <c r="D7" s="16">
        <v>42736</v>
      </c>
      <c r="E7" s="16">
        <v>42767</v>
      </c>
      <c r="F7" s="16">
        <v>42795</v>
      </c>
      <c r="G7" s="16">
        <v>42826</v>
      </c>
      <c r="H7" s="16">
        <v>42856</v>
      </c>
      <c r="I7" s="16">
        <v>42887</v>
      </c>
      <c r="J7" s="16">
        <v>42917</v>
      </c>
      <c r="K7" s="16">
        <v>42948</v>
      </c>
    </row>
    <row r="8" spans="2:13" x14ac:dyDescent="0.35">
      <c r="C8" s="17" t="s">
        <v>17</v>
      </c>
      <c r="D8" s="18">
        <f>D12</f>
        <v>1685.83</v>
      </c>
      <c r="E8" s="18">
        <f t="shared" ref="E8:K8" si="0">E12</f>
        <v>1745.3</v>
      </c>
      <c r="F8" s="18">
        <f t="shared" si="0"/>
        <v>1780.04</v>
      </c>
      <c r="G8" s="18">
        <f t="shared" si="0"/>
        <v>1801.3</v>
      </c>
      <c r="H8" s="18">
        <f t="shared" si="0"/>
        <v>1732.6</v>
      </c>
      <c r="I8" s="18">
        <f t="shared" si="0"/>
        <v>1680.68</v>
      </c>
      <c r="J8" s="18">
        <f t="shared" si="0"/>
        <v>1654.36</v>
      </c>
      <c r="K8" s="19">
        <f t="shared" si="0"/>
        <v>1720.23</v>
      </c>
    </row>
    <row r="10" spans="2:13" x14ac:dyDescent="0.35">
      <c r="C10" s="15" t="s">
        <v>18</v>
      </c>
    </row>
    <row r="11" spans="2:13" x14ac:dyDescent="0.35">
      <c r="C11" s="20" t="s">
        <v>19</v>
      </c>
      <c r="D11" s="16">
        <v>42736</v>
      </c>
      <c r="E11" s="16">
        <v>42767</v>
      </c>
      <c r="F11" s="16">
        <v>42795</v>
      </c>
      <c r="G11" s="16">
        <v>42826</v>
      </c>
      <c r="H11" s="16">
        <v>42856</v>
      </c>
      <c r="I11" s="16">
        <v>42887</v>
      </c>
      <c r="J11" s="16">
        <v>42917</v>
      </c>
      <c r="K11" s="16">
        <v>42948</v>
      </c>
    </row>
    <row r="12" spans="2:13" x14ac:dyDescent="0.35">
      <c r="C12" s="17" t="s">
        <v>17</v>
      </c>
      <c r="D12" s="18">
        <v>1685.83</v>
      </c>
      <c r="E12" s="18">
        <v>1745.3</v>
      </c>
      <c r="F12" s="18">
        <v>1780.04</v>
      </c>
      <c r="G12" s="18">
        <v>1801.3</v>
      </c>
      <c r="H12" s="18">
        <v>1732.6</v>
      </c>
      <c r="I12" s="18">
        <v>1680.68</v>
      </c>
      <c r="J12" s="18">
        <v>1654.36</v>
      </c>
      <c r="K12" s="18">
        <v>1720.23</v>
      </c>
    </row>
    <row r="13" spans="2:13" x14ac:dyDescent="0.35">
      <c r="C13" s="17" t="s">
        <v>20</v>
      </c>
      <c r="D13" s="18">
        <v>44.3599999999999</v>
      </c>
      <c r="E13" s="18">
        <f>E12-D12</f>
        <v>59.470000000000027</v>
      </c>
      <c r="F13" s="18">
        <f>F12-E12</f>
        <v>34.740000000000009</v>
      </c>
      <c r="G13" s="18">
        <f t="shared" ref="G13:K13" si="1">G12-F12</f>
        <v>21.259999999999991</v>
      </c>
      <c r="H13" s="18">
        <f t="shared" si="1"/>
        <v>-68.700000000000045</v>
      </c>
      <c r="I13" s="18">
        <f t="shared" si="1"/>
        <v>-51.919999999999845</v>
      </c>
      <c r="J13" s="18">
        <f t="shared" si="1"/>
        <v>-26.320000000000164</v>
      </c>
      <c r="K13" s="18">
        <f t="shared" si="1"/>
        <v>65.870000000000118</v>
      </c>
    </row>
    <row r="14" spans="2:13" x14ac:dyDescent="0.35">
      <c r="C14" s="21"/>
      <c r="D14" s="22"/>
      <c r="E14" s="22"/>
      <c r="F14" s="22"/>
      <c r="G14" s="22"/>
      <c r="H14" s="22"/>
      <c r="I14" s="22"/>
      <c r="J14" s="22"/>
    </row>
    <row r="15" spans="2:13" x14ac:dyDescent="0.35">
      <c r="C15" s="21" t="s">
        <v>21</v>
      </c>
      <c r="D15" s="23" t="s">
        <v>22</v>
      </c>
      <c r="E15" s="23"/>
    </row>
    <row r="16" spans="2:13" x14ac:dyDescent="0.35">
      <c r="C16" s="21" t="s">
        <v>23</v>
      </c>
    </row>
  </sheetData>
  <sheetProtection algorithmName="SHA-512" hashValue="tcsdpGCTULjzyHqIF46inWOGZQm50nt30IXish2pq4rkJvhWOvHgvKGWZLR12rfW8bm7KaSLnh5wbO4m+6ADyw==" saltValue="kMA7H2nQUxrl+uVR0M6+6w==" spinCount="100000" sheet="1" objects="1" scenarios="1"/>
  <mergeCells count="1">
    <mergeCell ref="B1:M1"/>
  </mergeCells>
  <dataValidations count="1">
    <dataValidation type="decimal" operator="greaterThanOrEqual" allowBlank="1" showInputMessage="1" showErrorMessage="1" error="A sua proposta deve ser igual ou superior à Percentagem Base do Valor de Referência" sqref="L3">
      <formula1>I3</formula1>
    </dataValidation>
  </dataValidations>
  <hyperlinks>
    <hyperlink ref="D15" r:id="rId1"/>
  </hyperlinks>
  <pageMargins left="0.7" right="0.7" top="0.75" bottom="0.75" header="0.3" footer="0.3"/>
  <pageSetup paperSize="9"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ALUMÍNIO_Escórias</vt:lpstr>
      <vt:lpstr>ALUMÍNIO_Escórias!Área_de_Impressão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2017-09-25T09:52:17Z</dcterms:created>
  <dcterms:modified xsi:type="dcterms:W3CDTF">2017-09-25T10:09:06Z</dcterms:modified>
</cp:coreProperties>
</file>