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Tutela/"/>
    </mc:Choice>
  </mc:AlternateContent>
  <xr:revisionPtr revIDLastSave="0" documentId="8_{CA76A812-F421-4FC1-9D52-86BBED1E5045}" xr6:coauthVersionLast="31" xr6:coauthVersionMax="31" xr10:uidLastSave="{00000000-0000-0000-0000-000000000000}"/>
  <bookViews>
    <workbookView xWindow="0" yWindow="0" windowWidth="19200" windowHeight="6670" xr2:uid="{00000000-000D-0000-FFFF-FFFF00000000}"/>
  </bookViews>
  <sheets>
    <sheet name="Dados RU 2017" sheetId="1" r:id="rId1"/>
  </sheets>
  <externalReferences>
    <externalReference r:id="rId2"/>
    <externalReference r:id="rId3"/>
  </externalReferences>
  <definedNames>
    <definedName name="aa" localSheetId="0">#REF!</definedName>
    <definedName name="aa">#REF!</definedName>
    <definedName name="Ano">[1]Listas!$A$2:$A$3</definedName>
    <definedName name="_xlnm.Print_Area" localSheetId="0">'Dados RU 2017'!$A$1:$AD$72</definedName>
    <definedName name="ficha_3" localSheetId="0">#REF!</definedName>
    <definedName name="ficha_3">#REF!</definedName>
    <definedName name="ficha_5" localSheetId="0">#REF!</definedName>
    <definedName name="ficha_5">#REF!</definedName>
    <definedName name="ficha_6" localSheetId="0">#REF!</definedName>
    <definedName name="ficha_6">#REF!</definedName>
    <definedName name="Fluxog_Resialentejo" localSheetId="0">#REF!</definedName>
    <definedName name="Fluxog_Resialentejo">#REF!</definedName>
    <definedName name="Formulário">[1]Listas!$C$2:$C$9</definedName>
    <definedName name="LER">[1]Listas!$E$2:$E$841</definedName>
    <definedName name="TipoResíduo">[1]Listas!$G$2:$G$48</definedName>
    <definedName name="_xlnm.Print_Titles" localSheetId="0">'Dados RU 2017'!$A:$B</definedName>
    <definedName name="Z_2184C3A1_075E_4D7F_89E5_B973641C612C_.wvu.Cols" localSheetId="0" hidden="1">'Dados RU 2017'!$AW:$AW</definedName>
    <definedName name="Z_2184C3A1_075E_4D7F_89E5_B973641C612C_.wvu.PrintArea" localSheetId="0" hidden="1">'Dados RU 2017'!$A$5:$AD$66</definedName>
    <definedName name="Z_2184C3A1_075E_4D7F_89E5_B973641C612C_.wvu.PrintTitles" localSheetId="0" hidden="1">'Dados RU 2017'!$A:$B</definedName>
    <definedName name="Z_2184C3A1_075E_4D7F_89E5_B973641C612C_.wvu.Rows" localSheetId="0" hidden="1">'Dados RU 2017'!$15:$16</definedName>
    <definedName name="Z_9BDC8B6E_5BE7_447F_9A4F_C64BDE113C89_.wvu.Cols" localSheetId="0" hidden="1">'Dados RU 2017'!$AW:$AW</definedName>
    <definedName name="Z_9BDC8B6E_5BE7_447F_9A4F_C64BDE113C89_.wvu.PrintArea" localSheetId="0" hidden="1">'Dados RU 2017'!$A$5:$AD$66</definedName>
    <definedName name="Z_9BDC8B6E_5BE7_447F_9A4F_C64BDE113C89_.wvu.PrintTitles" localSheetId="0" hidden="1">'Dados RU 2017'!$A:$B</definedName>
    <definedName name="Z_9BDC8B6E_5BE7_447F_9A4F_C64BDE113C89_.wvu.Rows" localSheetId="0" hidden="1">'Dados RU 2017'!$15:$16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X34" i="1"/>
  <c r="AD34" i="1"/>
  <c r="C72" i="1"/>
  <c r="D72" i="1"/>
  <c r="E72" i="1"/>
  <c r="F72" i="1"/>
  <c r="I72" i="1"/>
  <c r="K72" i="1"/>
  <c r="L72" i="1"/>
  <c r="M72" i="1"/>
  <c r="N72" i="1"/>
  <c r="O72" i="1"/>
  <c r="P72" i="1"/>
  <c r="R72" i="1"/>
  <c r="S72" i="1"/>
  <c r="T72" i="1"/>
  <c r="V72" i="1"/>
  <c r="W72" i="1"/>
  <c r="X72" i="1"/>
  <c r="Y72" i="1"/>
  <c r="AD72" i="1"/>
  <c r="Z72" i="1"/>
  <c r="AC72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AD71" i="1"/>
  <c r="Z71" i="1"/>
  <c r="AA71" i="1"/>
  <c r="AC71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AD70" i="1"/>
  <c r="Z70" i="1"/>
  <c r="AA70" i="1"/>
  <c r="AC70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AD69" i="1"/>
  <c r="Z69" i="1"/>
  <c r="AA69" i="1"/>
  <c r="AC69" i="1"/>
  <c r="E67" i="1"/>
  <c r="K67" i="1"/>
  <c r="AD67" i="1"/>
  <c r="AC67" i="1"/>
  <c r="C49" i="1"/>
  <c r="D49" i="1"/>
  <c r="E49" i="1"/>
  <c r="F49" i="1"/>
  <c r="G49" i="1"/>
  <c r="H49" i="1"/>
  <c r="I49" i="1"/>
  <c r="K49" i="1"/>
  <c r="L49" i="1"/>
  <c r="M49" i="1"/>
  <c r="N49" i="1"/>
  <c r="N48" i="1" s="1"/>
  <c r="O49" i="1"/>
  <c r="P49" i="1"/>
  <c r="Q49" i="1"/>
  <c r="R49" i="1"/>
  <c r="R48" i="1" s="1"/>
  <c r="S49" i="1"/>
  <c r="T49" i="1"/>
  <c r="U49" i="1"/>
  <c r="V49" i="1"/>
  <c r="V48" i="1" s="1"/>
  <c r="W49" i="1"/>
  <c r="X49" i="1"/>
  <c r="Y49" i="1"/>
  <c r="Z49" i="1"/>
  <c r="Z48" i="1" s="1"/>
  <c r="AA49" i="1"/>
  <c r="D50" i="1"/>
  <c r="G50" i="1"/>
  <c r="AD50" i="1" s="1"/>
  <c r="H50" i="1"/>
  <c r="I50" i="1"/>
  <c r="K50" i="1"/>
  <c r="M50" i="1"/>
  <c r="N50" i="1"/>
  <c r="P50" i="1"/>
  <c r="S50" i="1"/>
  <c r="U50" i="1"/>
  <c r="U48" i="1" s="1"/>
  <c r="W50" i="1"/>
  <c r="X50" i="1"/>
  <c r="AA50" i="1"/>
  <c r="AC50" i="1"/>
  <c r="C18" i="1"/>
  <c r="D18" i="1"/>
  <c r="E18" i="1"/>
  <c r="F18" i="1"/>
  <c r="AC18" i="1" s="1"/>
  <c r="G18" i="1"/>
  <c r="H18" i="1"/>
  <c r="I18" i="1"/>
  <c r="K18" i="1"/>
  <c r="L18" i="1"/>
  <c r="M18" i="1"/>
  <c r="N18" i="1"/>
  <c r="O18" i="1"/>
  <c r="O17" i="1" s="1"/>
  <c r="P18" i="1"/>
  <c r="Q18" i="1"/>
  <c r="R18" i="1"/>
  <c r="S18" i="1"/>
  <c r="S17" i="1" s="1"/>
  <c r="T18" i="1"/>
  <c r="U18" i="1"/>
  <c r="V18" i="1"/>
  <c r="W18" i="1"/>
  <c r="W17" i="1" s="1"/>
  <c r="X18" i="1"/>
  <c r="Y18" i="1"/>
  <c r="Z18" i="1"/>
  <c r="AA18" i="1"/>
  <c r="AA17" i="1" s="1"/>
  <c r="C19" i="1"/>
  <c r="D19" i="1"/>
  <c r="G19" i="1"/>
  <c r="G17" i="1" s="1"/>
  <c r="H19" i="1"/>
  <c r="I19" i="1"/>
  <c r="K19" i="1"/>
  <c r="L19" i="1"/>
  <c r="L17" i="1" s="1"/>
  <c r="N19" i="1"/>
  <c r="P19" i="1"/>
  <c r="Q19" i="1"/>
  <c r="R19" i="1"/>
  <c r="R17" i="1" s="1"/>
  <c r="S19" i="1"/>
  <c r="T19" i="1"/>
  <c r="U19" i="1"/>
  <c r="W19" i="1"/>
  <c r="X19" i="1"/>
  <c r="AA19" i="1"/>
  <c r="C24" i="1"/>
  <c r="AD24" i="1" s="1"/>
  <c r="D24" i="1"/>
  <c r="E24" i="1"/>
  <c r="H24" i="1"/>
  <c r="K24" i="1"/>
  <c r="K23" i="1" s="1"/>
  <c r="L24" i="1"/>
  <c r="O24" i="1"/>
  <c r="P24" i="1"/>
  <c r="R24" i="1"/>
  <c r="R23" i="1" s="1"/>
  <c r="S24" i="1"/>
  <c r="T24" i="1"/>
  <c r="U24" i="1"/>
  <c r="V24" i="1"/>
  <c r="V23" i="1" s="1"/>
  <c r="Y24" i="1"/>
  <c r="Z24" i="1"/>
  <c r="C26" i="1"/>
  <c r="AD26" i="1" s="1"/>
  <c r="D26" i="1"/>
  <c r="H26" i="1"/>
  <c r="K26" i="1"/>
  <c r="L26" i="1"/>
  <c r="O26" i="1"/>
  <c r="P26" i="1"/>
  <c r="T26" i="1"/>
  <c r="U26" i="1"/>
  <c r="U23" i="1" s="1"/>
  <c r="V26" i="1"/>
  <c r="C31" i="1"/>
  <c r="M31" i="1"/>
  <c r="M30" i="1" s="1"/>
  <c r="AD30" i="1" s="1"/>
  <c r="X31" i="1"/>
  <c r="Z31" i="1"/>
  <c r="C32" i="1"/>
  <c r="AD32" i="1" s="1"/>
  <c r="M32" i="1"/>
  <c r="X32" i="1"/>
  <c r="M37" i="1"/>
  <c r="M36" i="1" s="1"/>
  <c r="X37" i="1"/>
  <c r="Z37" i="1"/>
  <c r="AA37" i="1"/>
  <c r="M38" i="1"/>
  <c r="X38" i="1"/>
  <c r="AA38" i="1"/>
  <c r="AC38" i="1"/>
  <c r="C43" i="1"/>
  <c r="D43" i="1"/>
  <c r="I43" i="1"/>
  <c r="N43" i="1"/>
  <c r="AD43" i="1" s="1"/>
  <c r="T43" i="1"/>
  <c r="D44" i="1"/>
  <c r="AC44" i="1"/>
  <c r="E66" i="1"/>
  <c r="AD66" i="1"/>
  <c r="AC66" i="1"/>
  <c r="C65" i="1"/>
  <c r="AD65" i="1" s="1"/>
  <c r="D65" i="1"/>
  <c r="E65" i="1"/>
  <c r="K65" i="1"/>
  <c r="L65" i="1"/>
  <c r="O65" i="1"/>
  <c r="P65" i="1"/>
  <c r="R65" i="1"/>
  <c r="S65" i="1"/>
  <c r="T65" i="1"/>
  <c r="U65" i="1"/>
  <c r="V65" i="1"/>
  <c r="Y65" i="1"/>
  <c r="C64" i="1"/>
  <c r="M64" i="1"/>
  <c r="AD64" i="1" s="1"/>
  <c r="X64" i="1"/>
  <c r="AA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C62" i="1"/>
  <c r="AC62" i="1" s="1"/>
  <c r="D62" i="1"/>
  <c r="E62" i="1"/>
  <c r="F62" i="1"/>
  <c r="G62" i="1"/>
  <c r="H62" i="1"/>
  <c r="I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C61" i="1"/>
  <c r="D61" i="1"/>
  <c r="AD61" i="1" s="1"/>
  <c r="E61" i="1"/>
  <c r="H61" i="1"/>
  <c r="I61" i="1"/>
  <c r="K61" i="1"/>
  <c r="L61" i="1"/>
  <c r="N61" i="1"/>
  <c r="O61" i="1"/>
  <c r="P61" i="1"/>
  <c r="R61" i="1"/>
  <c r="S61" i="1"/>
  <c r="T61" i="1"/>
  <c r="V61" i="1"/>
  <c r="Y61" i="1"/>
  <c r="M60" i="1"/>
  <c r="AD60" i="1" s="1"/>
  <c r="X60" i="1"/>
  <c r="AC60" i="1" s="1"/>
  <c r="AA60" i="1"/>
  <c r="E59" i="1"/>
  <c r="AD59" i="1" s="1"/>
  <c r="H59" i="1"/>
  <c r="I59" i="1"/>
  <c r="P59" i="1"/>
  <c r="R59" i="1"/>
  <c r="R54" i="1" s="1"/>
  <c r="T59" i="1"/>
  <c r="U59" i="1"/>
  <c r="P58" i="1"/>
  <c r="AD58" i="1" s="1"/>
  <c r="H57" i="1"/>
  <c r="P57" i="1"/>
  <c r="AD57" i="1" s="1"/>
  <c r="U57" i="1"/>
  <c r="Y57" i="1"/>
  <c r="D56" i="1"/>
  <c r="F56" i="1"/>
  <c r="F54" i="1" s="1"/>
  <c r="G56" i="1"/>
  <c r="H56" i="1"/>
  <c r="I56" i="1"/>
  <c r="K56" i="1"/>
  <c r="K54" i="1" s="1"/>
  <c r="M56" i="1"/>
  <c r="N56" i="1"/>
  <c r="P56" i="1"/>
  <c r="S56" i="1"/>
  <c r="S54" i="1" s="1"/>
  <c r="U56" i="1"/>
  <c r="W56" i="1"/>
  <c r="X56" i="1"/>
  <c r="AA56" i="1"/>
  <c r="C55" i="1"/>
  <c r="D55" i="1"/>
  <c r="AD55" i="1" s="1"/>
  <c r="E55" i="1"/>
  <c r="E54" i="1" s="1"/>
  <c r="F55" i="1"/>
  <c r="G55" i="1"/>
  <c r="H55" i="1"/>
  <c r="I55" i="1"/>
  <c r="I54" i="1" s="1"/>
  <c r="J55" i="1"/>
  <c r="K55" i="1"/>
  <c r="L55" i="1"/>
  <c r="M55" i="1"/>
  <c r="M54" i="1" s="1"/>
  <c r="N55" i="1"/>
  <c r="O55" i="1"/>
  <c r="P55" i="1"/>
  <c r="Q55" i="1"/>
  <c r="Q54" i="1" s="1"/>
  <c r="R55" i="1"/>
  <c r="S55" i="1"/>
  <c r="T55" i="1"/>
  <c r="U55" i="1"/>
  <c r="U54" i="1" s="1"/>
  <c r="V55" i="1"/>
  <c r="W55" i="1"/>
  <c r="X55" i="1"/>
  <c r="Y55" i="1"/>
  <c r="Y54" i="1" s="1"/>
  <c r="AA55" i="1"/>
  <c r="C54" i="1"/>
  <c r="AD54" i="1" s="1"/>
  <c r="D54" i="1"/>
  <c r="G54" i="1"/>
  <c r="H54" i="1"/>
  <c r="J54" i="1"/>
  <c r="L54" i="1"/>
  <c r="N54" i="1"/>
  <c r="O54" i="1"/>
  <c r="P54" i="1"/>
  <c r="T54" i="1"/>
  <c r="V54" i="1"/>
  <c r="W54" i="1"/>
  <c r="X54" i="1"/>
  <c r="AA54" i="1"/>
  <c r="Z54" i="1"/>
  <c r="D53" i="1"/>
  <c r="H53" i="1"/>
  <c r="I53" i="1"/>
  <c r="AD53" i="1" s="1"/>
  <c r="N53" i="1"/>
  <c r="U53" i="1"/>
  <c r="X53" i="1"/>
  <c r="Z53" i="1"/>
  <c r="P52" i="1"/>
  <c r="L52" i="1"/>
  <c r="K52" i="1"/>
  <c r="K48" i="1" s="1"/>
  <c r="C21" i="1"/>
  <c r="AC21" i="1" s="1"/>
  <c r="C22" i="1"/>
  <c r="D21" i="1"/>
  <c r="D17" i="1" s="1"/>
  <c r="D22" i="1"/>
  <c r="AC22" i="1" s="1"/>
  <c r="E22" i="1"/>
  <c r="E17" i="1"/>
  <c r="F22" i="1"/>
  <c r="G22" i="1"/>
  <c r="H21" i="1"/>
  <c r="H17" i="1" s="1"/>
  <c r="H22" i="1"/>
  <c r="I21" i="1"/>
  <c r="I17" i="1" s="1"/>
  <c r="I22" i="1"/>
  <c r="J17" i="1"/>
  <c r="K22" i="1"/>
  <c r="K17" i="1"/>
  <c r="L22" i="1"/>
  <c r="M22" i="1"/>
  <c r="M17" i="1"/>
  <c r="N21" i="1"/>
  <c r="N22" i="1"/>
  <c r="N17" i="1"/>
  <c r="O22" i="1"/>
  <c r="P21" i="1"/>
  <c r="P22" i="1"/>
  <c r="P17" i="1"/>
  <c r="Q21" i="1"/>
  <c r="Q22" i="1"/>
  <c r="Q17" i="1"/>
  <c r="R21" i="1"/>
  <c r="R22" i="1"/>
  <c r="S21" i="1"/>
  <c r="S22" i="1"/>
  <c r="T21" i="1"/>
  <c r="T22" i="1"/>
  <c r="T17" i="1"/>
  <c r="U21" i="1"/>
  <c r="U22" i="1"/>
  <c r="U17" i="1"/>
  <c r="V22" i="1"/>
  <c r="V17" i="1" s="1"/>
  <c r="W22" i="1"/>
  <c r="X21" i="1"/>
  <c r="X17" i="1" s="1"/>
  <c r="X22" i="1"/>
  <c r="Y21" i="1"/>
  <c r="Y17" i="1" s="1"/>
  <c r="Y22" i="1"/>
  <c r="Z22" i="1"/>
  <c r="Z17" i="1"/>
  <c r="AA21" i="1"/>
  <c r="AA22" i="1"/>
  <c r="C10" i="1"/>
  <c r="C8" i="1" s="1"/>
  <c r="C11" i="1"/>
  <c r="C12" i="1"/>
  <c r="C13" i="1"/>
  <c r="AC13" i="1" s="1"/>
  <c r="D10" i="1"/>
  <c r="D11" i="1"/>
  <c r="D12" i="1"/>
  <c r="D7" i="1" s="1"/>
  <c r="D13" i="1"/>
  <c r="E10" i="1"/>
  <c r="E11" i="1"/>
  <c r="E7" i="1" s="1"/>
  <c r="E12" i="1"/>
  <c r="E8" i="1" s="1"/>
  <c r="F10" i="1"/>
  <c r="F11" i="1"/>
  <c r="F7" i="1" s="1"/>
  <c r="F12" i="1"/>
  <c r="G10" i="1"/>
  <c r="G11" i="1"/>
  <c r="G7" i="1" s="1"/>
  <c r="G12" i="1"/>
  <c r="H10" i="1"/>
  <c r="H11" i="1"/>
  <c r="H7" i="1" s="1"/>
  <c r="H12" i="1"/>
  <c r="H13" i="1"/>
  <c r="I10" i="1"/>
  <c r="I7" i="1" s="1"/>
  <c r="I11" i="1"/>
  <c r="I8" i="1" s="1"/>
  <c r="I12" i="1"/>
  <c r="I13" i="1"/>
  <c r="J10" i="1"/>
  <c r="J7" i="1" s="1"/>
  <c r="J11" i="1"/>
  <c r="K10" i="1"/>
  <c r="K8" i="1" s="1"/>
  <c r="K11" i="1"/>
  <c r="K12" i="1"/>
  <c r="L10" i="1"/>
  <c r="L7" i="1" s="1"/>
  <c r="L11" i="1"/>
  <c r="L12" i="1"/>
  <c r="M10" i="1"/>
  <c r="M7" i="1" s="1"/>
  <c r="M11" i="1"/>
  <c r="M12" i="1"/>
  <c r="M13" i="1"/>
  <c r="N10" i="1"/>
  <c r="N7" i="1" s="1"/>
  <c r="N11" i="1"/>
  <c r="N12" i="1"/>
  <c r="N13" i="1"/>
  <c r="O10" i="1"/>
  <c r="O11" i="1"/>
  <c r="O12" i="1"/>
  <c r="O8" i="1" s="1"/>
  <c r="O7" i="1"/>
  <c r="P10" i="1"/>
  <c r="P11" i="1"/>
  <c r="P12" i="1"/>
  <c r="P7" i="1" s="1"/>
  <c r="P13" i="1"/>
  <c r="Q10" i="1"/>
  <c r="Q11" i="1"/>
  <c r="Q7" i="1" s="1"/>
  <c r="Q12" i="1"/>
  <c r="Q8" i="1" s="1"/>
  <c r="Q13" i="1"/>
  <c r="R10" i="1"/>
  <c r="R11" i="1"/>
  <c r="R7" i="1" s="1"/>
  <c r="R12" i="1"/>
  <c r="R13" i="1"/>
  <c r="S10" i="1"/>
  <c r="S8" i="1" s="1"/>
  <c r="S11" i="1"/>
  <c r="S12" i="1"/>
  <c r="S13" i="1"/>
  <c r="S7" i="1"/>
  <c r="T10" i="1"/>
  <c r="T11" i="1"/>
  <c r="T12" i="1"/>
  <c r="T7" i="1" s="1"/>
  <c r="T13" i="1"/>
  <c r="U10" i="1"/>
  <c r="U11" i="1"/>
  <c r="U7" i="1" s="1"/>
  <c r="U12" i="1"/>
  <c r="U8" i="1" s="1"/>
  <c r="U13" i="1"/>
  <c r="V10" i="1"/>
  <c r="V7" i="1" s="1"/>
  <c r="V11" i="1"/>
  <c r="V12" i="1"/>
  <c r="W10" i="1"/>
  <c r="W8" i="1" s="1"/>
  <c r="W11" i="1"/>
  <c r="W12" i="1"/>
  <c r="X10" i="1"/>
  <c r="X8" i="1" s="1"/>
  <c r="X11" i="1"/>
  <c r="X12" i="1"/>
  <c r="X13" i="1"/>
  <c r="Y10" i="1"/>
  <c r="Y7" i="1" s="1"/>
  <c r="Y11" i="1"/>
  <c r="Y13" i="1"/>
  <c r="Z7" i="1"/>
  <c r="AA10" i="1"/>
  <c r="AA11" i="1"/>
  <c r="AA12" i="1"/>
  <c r="AA7" i="1" s="1"/>
  <c r="AA13" i="1"/>
  <c r="C29" i="1"/>
  <c r="AD29" i="1" s="1"/>
  <c r="C23" i="1"/>
  <c r="D25" i="1"/>
  <c r="D29" i="1"/>
  <c r="D23" i="1"/>
  <c r="E25" i="1"/>
  <c r="E23" i="1" s="1"/>
  <c r="F23" i="1"/>
  <c r="G23" i="1"/>
  <c r="H23" i="1"/>
  <c r="I23" i="1"/>
  <c r="J23" i="1"/>
  <c r="L25" i="1"/>
  <c r="L23" i="1" s="1"/>
  <c r="L27" i="1"/>
  <c r="M23" i="1"/>
  <c r="N23" i="1"/>
  <c r="O23" i="1"/>
  <c r="P27" i="1"/>
  <c r="P28" i="1"/>
  <c r="P23" i="1" s="1"/>
  <c r="P29" i="1"/>
  <c r="Q23" i="1"/>
  <c r="S23" i="1"/>
  <c r="T25" i="1"/>
  <c r="T28" i="1"/>
  <c r="T29" i="1"/>
  <c r="T23" i="1"/>
  <c r="U25" i="1"/>
  <c r="U28" i="1"/>
  <c r="V27" i="1"/>
  <c r="AC27" i="1" s="1"/>
  <c r="W23" i="1"/>
  <c r="X23" i="1"/>
  <c r="Y23" i="1"/>
  <c r="Z23" i="1"/>
  <c r="AA23" i="1"/>
  <c r="C30" i="1"/>
  <c r="D30" i="1"/>
  <c r="E30" i="1"/>
  <c r="F30" i="1"/>
  <c r="G30" i="1"/>
  <c r="H30" i="1"/>
  <c r="I30" i="1"/>
  <c r="J30" i="1"/>
  <c r="K30" i="1"/>
  <c r="L30" i="1"/>
  <c r="M33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C36" i="1"/>
  <c r="D36" i="1"/>
  <c r="AD36" i="1" s="1"/>
  <c r="E36" i="1"/>
  <c r="F36" i="1"/>
  <c r="G36" i="1"/>
  <c r="H36" i="1"/>
  <c r="I36" i="1"/>
  <c r="J36" i="1"/>
  <c r="K36" i="1"/>
  <c r="L36" i="1"/>
  <c r="M40" i="1"/>
  <c r="M41" i="1"/>
  <c r="N36" i="1"/>
  <c r="O36" i="1"/>
  <c r="P36" i="1"/>
  <c r="Q36" i="1"/>
  <c r="R36" i="1"/>
  <c r="S36" i="1"/>
  <c r="T36" i="1"/>
  <c r="U36" i="1"/>
  <c r="V36" i="1"/>
  <c r="W36" i="1"/>
  <c r="X39" i="1"/>
  <c r="X40" i="1"/>
  <c r="X36" i="1" s="1"/>
  <c r="X41" i="1"/>
  <c r="AD41" i="1" s="1"/>
  <c r="Y36" i="1"/>
  <c r="Z41" i="1"/>
  <c r="Z36" i="1"/>
  <c r="AA40" i="1"/>
  <c r="AA41" i="1"/>
  <c r="AA36" i="1"/>
  <c r="C42" i="1"/>
  <c r="D47" i="1"/>
  <c r="D42" i="1"/>
  <c r="E42" i="1"/>
  <c r="F42" i="1"/>
  <c r="G42" i="1"/>
  <c r="H42" i="1"/>
  <c r="I46" i="1"/>
  <c r="I42" i="1" s="1"/>
  <c r="J42" i="1"/>
  <c r="K42" i="1"/>
  <c r="L42" i="1"/>
  <c r="M42" i="1"/>
  <c r="O42" i="1"/>
  <c r="P42" i="1"/>
  <c r="Q42" i="1"/>
  <c r="R42" i="1"/>
  <c r="S42" i="1"/>
  <c r="T47" i="1"/>
  <c r="T42" i="1" s="1"/>
  <c r="U42" i="1"/>
  <c r="V42" i="1"/>
  <c r="W42" i="1"/>
  <c r="X42" i="1"/>
  <c r="Y42" i="1"/>
  <c r="Z42" i="1"/>
  <c r="AA42" i="1"/>
  <c r="C48" i="1"/>
  <c r="D48" i="1"/>
  <c r="E48" i="1"/>
  <c r="F48" i="1"/>
  <c r="H48" i="1"/>
  <c r="I48" i="1"/>
  <c r="J48" i="1"/>
  <c r="L48" i="1"/>
  <c r="M48" i="1"/>
  <c r="O48" i="1"/>
  <c r="P51" i="1"/>
  <c r="AD51" i="1" s="1"/>
  <c r="P48" i="1"/>
  <c r="Q48" i="1"/>
  <c r="S48" i="1"/>
  <c r="T48" i="1"/>
  <c r="W48" i="1"/>
  <c r="X48" i="1"/>
  <c r="Y48" i="1"/>
  <c r="AA48" i="1"/>
  <c r="AD49" i="1"/>
  <c r="F8" i="1"/>
  <c r="J8" i="1"/>
  <c r="N8" i="1"/>
  <c r="R8" i="1"/>
  <c r="V8" i="1"/>
  <c r="AD46" i="1"/>
  <c r="AD45" i="1"/>
  <c r="AC45" i="1"/>
  <c r="AD44" i="1"/>
  <c r="AC41" i="1"/>
  <c r="AD39" i="1"/>
  <c r="AC39" i="1"/>
  <c r="AD38" i="1"/>
  <c r="AC34" i="1"/>
  <c r="AD33" i="1"/>
  <c r="AC33" i="1"/>
  <c r="AD19" i="1"/>
  <c r="AD20" i="1"/>
  <c r="AD27" i="1"/>
  <c r="AD28" i="1"/>
  <c r="AC28" i="1"/>
  <c r="AD22" i="1"/>
  <c r="AC20" i="1"/>
  <c r="Z8" i="1"/>
  <c r="AD16" i="1"/>
  <c r="AD15" i="1"/>
  <c r="AC15" i="1"/>
  <c r="AD13" i="1"/>
  <c r="AD11" i="1"/>
  <c r="AD48" i="1" l="1"/>
  <c r="AC30" i="1"/>
  <c r="AD23" i="1"/>
  <c r="AC36" i="1"/>
  <c r="AC37" i="1"/>
  <c r="AC64" i="1"/>
  <c r="AC32" i="1"/>
  <c r="AC31" i="1"/>
  <c r="AC24" i="1"/>
  <c r="AC19" i="1"/>
  <c r="AD56" i="1"/>
  <c r="AC12" i="1"/>
  <c r="AC25" i="1"/>
  <c r="AD18" i="1"/>
  <c r="AC47" i="1"/>
  <c r="M8" i="1"/>
  <c r="AC23" i="1"/>
  <c r="X7" i="1"/>
  <c r="AD10" i="1"/>
  <c r="AD12" i="1"/>
  <c r="AA8" i="1"/>
  <c r="AD21" i="1"/>
  <c r="AC29" i="1"/>
  <c r="AD31" i="1"/>
  <c r="AD37" i="1"/>
  <c r="AC40" i="1"/>
  <c r="AD47" i="1"/>
  <c r="T8" i="1"/>
  <c r="P8" i="1"/>
  <c r="L8" i="1"/>
  <c r="H8" i="1"/>
  <c r="D8" i="1"/>
  <c r="AD8" i="1" s="1"/>
  <c r="AC51" i="1"/>
  <c r="G48" i="1"/>
  <c r="AC48" i="1" s="1"/>
  <c r="N42" i="1"/>
  <c r="AD42" i="1" s="1"/>
  <c r="W7" i="1"/>
  <c r="K7" i="1"/>
  <c r="C17" i="1"/>
  <c r="AC61" i="1"/>
  <c r="AD62" i="1"/>
  <c r="AC65" i="1"/>
  <c r="AC43" i="1"/>
  <c r="AC26" i="1"/>
  <c r="AC49" i="1"/>
  <c r="C7" i="1"/>
  <c r="AC10" i="1"/>
  <c r="Y8" i="1"/>
  <c r="AC11" i="1"/>
  <c r="AD25" i="1"/>
  <c r="AD40" i="1"/>
  <c r="AC46" i="1"/>
  <c r="G8" i="1"/>
  <c r="F17" i="1"/>
  <c r="AC42" i="1" l="1"/>
  <c r="AD17" i="1"/>
  <c r="AC17" i="1"/>
  <c r="AC8" i="1"/>
  <c r="AC7" i="1"/>
  <c r="AD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DGIR</author>
    <author>Ana Marçal</author>
  </authors>
  <commentList>
    <comment ref="T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DGIR:</t>
        </r>
        <r>
          <rPr>
            <sz val="9"/>
            <color indexed="81"/>
            <rFont val="Tahoma"/>
            <family val="2"/>
          </rPr>
          <t xml:space="preserve">
resíduos da reabilitação ambiental</t>
        </r>
      </text>
    </comment>
    <comment ref="X5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Ana Marçal:</t>
        </r>
        <r>
          <rPr>
            <sz val="9"/>
            <color indexed="81"/>
            <rFont val="Tahoma"/>
            <family val="2"/>
          </rPr>
          <t xml:space="preserve">
Não considerei os resíduos que saíram da CTE para a CTRO - Triagem</t>
        </r>
      </text>
    </comment>
  </commentList>
</comments>
</file>

<file path=xl/sharedStrings.xml><?xml version="1.0" encoding="utf-8"?>
<sst xmlns="http://schemas.openxmlformats.org/spreadsheetml/2006/main" count="155" uniqueCount="67">
  <si>
    <t>Designação</t>
  </si>
  <si>
    <t>Algar</t>
  </si>
  <si>
    <t>Amarsul</t>
  </si>
  <si>
    <t>Ambilital</t>
  </si>
  <si>
    <t>Ambisousa</t>
  </si>
  <si>
    <t>Amcal</t>
  </si>
  <si>
    <t>Braval</t>
  </si>
  <si>
    <t>Pl. Beirão</t>
  </si>
  <si>
    <t>Ecoleziria</t>
  </si>
  <si>
    <t>ERSUC</t>
  </si>
  <si>
    <t>Gesamb</t>
  </si>
  <si>
    <t>Lipor</t>
  </si>
  <si>
    <t>Resialentejo</t>
  </si>
  <si>
    <t>Resiestrela</t>
  </si>
  <si>
    <t>Resitejo</t>
  </si>
  <si>
    <t>Resulima</t>
  </si>
  <si>
    <t>Res. Nordeste</t>
  </si>
  <si>
    <t>Suldouro</t>
  </si>
  <si>
    <t>Tratolixo</t>
  </si>
  <si>
    <t>Valnor</t>
  </si>
  <si>
    <t>Valorlis</t>
  </si>
  <si>
    <t>Valorminho</t>
  </si>
  <si>
    <t>Valorsul</t>
  </si>
  <si>
    <t>RESINORTE</t>
  </si>
  <si>
    <t>Açores</t>
  </si>
  <si>
    <t>Madeira</t>
  </si>
  <si>
    <t>Total</t>
  </si>
  <si>
    <t>Total PT continental</t>
  </si>
  <si>
    <t>Quantidade de total de resíduos produzidos/recebidos</t>
  </si>
  <si>
    <t>tonelada</t>
  </si>
  <si>
    <t>Quantidade de RU produzidos/recebidos</t>
  </si>
  <si>
    <t>Recolha Indiferenciada</t>
  </si>
  <si>
    <t>Recolha Diferenciada</t>
  </si>
  <si>
    <t>Entradas de RU de Particulares/Grandes Produtores</t>
  </si>
  <si>
    <t>Entradas de RNU de Particulares/Grandes Produtores</t>
  </si>
  <si>
    <t>População</t>
  </si>
  <si>
    <t>n.º habitantes</t>
  </si>
  <si>
    <t>Quantidade total de resíduos depositados em aterro</t>
  </si>
  <si>
    <t xml:space="preserve">             Resíduos Urbanos recolhas municipais</t>
  </si>
  <si>
    <t xml:space="preserve">             RU (outros produtores)</t>
  </si>
  <si>
    <t xml:space="preserve">             RU recebido de outro SGRU</t>
  </si>
  <si>
    <t xml:space="preserve">             RNU </t>
  </si>
  <si>
    <t xml:space="preserve">             Rejeitados/Refugos/outros resíduos resultantes recebidos</t>
  </si>
  <si>
    <t>Quantidade total de resíduos que deram entrada em unidades de TMB</t>
  </si>
  <si>
    <t xml:space="preserve">             RUB e Verdes de recolhas municipais</t>
  </si>
  <si>
    <t>Quantidade total de RUB entrados em unidades de valorização orgânica provenientes de recolhida selectiva</t>
  </si>
  <si>
    <t xml:space="preserve">            RUB e Verdes de recolhas municipais</t>
  </si>
  <si>
    <t xml:space="preserve">             RUB recebido de outro SGRU</t>
  </si>
  <si>
    <t>Quantidade total de resíduos que deram entrada em centrais de incineração/valorização energética</t>
  </si>
  <si>
    <t>Quantidade total de resíduos que deram entrada em unidades de TM</t>
  </si>
  <si>
    <t>Quantidade total de resíduos que deram entrada em unidades de triagem</t>
  </si>
  <si>
    <t>Quantidade total de resíduos que deram entrada em plataformas de recicláveis</t>
  </si>
  <si>
    <t>Quantidade total de resíduos resultantes do processo de incineração que são retomados para reciclagem</t>
  </si>
  <si>
    <t>Quantidade total de resíduos retomados para reciclagem resultantes do processo de TM/TMB</t>
  </si>
  <si>
    <t>Quantidade total de resíduos retomado para reciclagem  resultantes do processo  de triagem</t>
  </si>
  <si>
    <t>Quantidade total de resíduos saídos de plataformas de recicláveis</t>
  </si>
  <si>
    <t>Quantidade total de composto produzido a partir de Valorização Orgânica Seletiva</t>
  </si>
  <si>
    <t>Quantidade total de composto produzido a partir de TMB</t>
  </si>
  <si>
    <t>Quantidade total de material para CDR encaminhado para produção de CDR</t>
  </si>
  <si>
    <t>Quantidade total de CDR produzido</t>
  </si>
  <si>
    <t>Quantidade de vidro retomado para reciclagem</t>
  </si>
  <si>
    <t>Quantidade de papel/cartão  retomado para reciclagem (inclui ECAL)</t>
  </si>
  <si>
    <t xml:space="preserve">Quantidade de plástico/metal retomado para reciclagem </t>
  </si>
  <si>
    <t>Quantidade de madeira retomado para reciclagem</t>
  </si>
  <si>
    <t>unid</t>
  </si>
  <si>
    <t>Fonte: Formulários do Mapa de Registo de Resíduos Urbanos disponibilizados através da Plataforma SILiAmb</t>
  </si>
  <si>
    <r>
      <rPr>
        <b/>
        <sz val="9"/>
        <color theme="1"/>
        <rFont val="Calibri"/>
        <family val="2"/>
        <scheme val="minor"/>
      </rPr>
      <t>Tabela 1 -</t>
    </r>
    <r>
      <rPr>
        <sz val="9"/>
        <color theme="1"/>
        <rFont val="Calibri"/>
        <family val="2"/>
        <scheme val="minor"/>
      </rPr>
      <t xml:space="preserve"> Dados de Resíduos Urbanos, do ano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</si>
</sst>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#,##0.000"/>
    <numFmt numFmtId="165" formatCode="#,##0.0"/>
    <numFmt numFmtId="166" formatCode="0.0"/>
    <numFmt numFmtId="167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Calibri"/>
      <family val="2"/>
      <scheme val="minor"/>
    </font>
    <font>
      <sz val="11"/>
      <name val="Calibri Light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lightGray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2" applyAlignment="1">
      <alignment wrapText="1"/>
    </xf>
    <xf numFmtId="0" fontId="1" fillId="0" borderId="0" xfId="2"/>
    <xf numFmtId="3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3" fillId="0" borderId="0" xfId="2" applyNumberFormat="1" applyFont="1" applyAlignment="1">
      <alignment wrapText="1"/>
    </xf>
    <xf numFmtId="164" fontId="3" fillId="0" borderId="0" xfId="2" applyNumberFormat="1" applyFont="1"/>
    <xf numFmtId="3" fontId="4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3" fontId="10" fillId="0" borderId="2" xfId="2" applyNumberFormat="1" applyFont="1" applyFill="1" applyBorder="1" applyAlignment="1">
      <alignment horizontal="right" vertical="center"/>
    </xf>
    <xf numFmtId="3" fontId="1" fillId="0" borderId="0" xfId="2" applyNumberFormat="1"/>
    <xf numFmtId="3" fontId="10" fillId="0" borderId="1" xfId="2" applyNumberFormat="1" applyFont="1" applyFill="1" applyBorder="1" applyAlignment="1">
      <alignment horizontal="right" vertical="center"/>
    </xf>
    <xf numFmtId="0" fontId="9" fillId="2" borderId="2" xfId="2" applyFont="1" applyFill="1" applyBorder="1" applyAlignment="1">
      <alignment horizontal="center" vertical="center"/>
    </xf>
    <xf numFmtId="3" fontId="1" fillId="0" borderId="3" xfId="2" applyNumberFormat="1" applyFont="1" applyFill="1" applyBorder="1" applyAlignment="1">
      <alignment horizontal="right" vertical="center"/>
    </xf>
    <xf numFmtId="3" fontId="1" fillId="0" borderId="3" xfId="2" applyNumberFormat="1" applyFont="1" applyFill="1" applyBorder="1" applyAlignment="1">
      <alignment horizontal="right" vertical="center" wrapText="1"/>
    </xf>
    <xf numFmtId="3" fontId="11" fillId="0" borderId="3" xfId="2" applyNumberFormat="1" applyFont="1" applyFill="1" applyBorder="1" applyAlignment="1">
      <alignment horizontal="right" vertical="center" wrapText="1"/>
    </xf>
    <xf numFmtId="3" fontId="10" fillId="0" borderId="3" xfId="3" applyNumberFormat="1" applyFont="1" applyFill="1" applyBorder="1" applyAlignment="1">
      <alignment horizontal="right" vertical="center"/>
    </xf>
    <xf numFmtId="3" fontId="10" fillId="0" borderId="3" xfId="2" applyNumberFormat="1" applyFont="1" applyFill="1" applyBorder="1" applyAlignment="1">
      <alignment horizontal="right" vertical="center"/>
    </xf>
    <xf numFmtId="10" fontId="1" fillId="0" borderId="0" xfId="1" applyNumberFormat="1"/>
    <xf numFmtId="0" fontId="0" fillId="0" borderId="0" xfId="2" applyFont="1"/>
    <xf numFmtId="3" fontId="10" fillId="3" borderId="1" xfId="3" applyNumberFormat="1" applyFont="1" applyFill="1" applyBorder="1" applyAlignment="1">
      <alignment horizontal="right" vertical="center"/>
    </xf>
    <xf numFmtId="4" fontId="1" fillId="0" borderId="0" xfId="2" applyNumberFormat="1"/>
    <xf numFmtId="9" fontId="1" fillId="0" borderId="0" xfId="1"/>
    <xf numFmtId="0" fontId="9" fillId="2" borderId="4" xfId="2" applyFont="1" applyFill="1" applyBorder="1" applyAlignment="1">
      <alignment horizontal="center" vertical="center"/>
    </xf>
    <xf numFmtId="3" fontId="1" fillId="0" borderId="4" xfId="2" applyNumberFormat="1" applyFont="1" applyFill="1" applyBorder="1" applyAlignment="1">
      <alignment horizontal="right" vertical="center"/>
    </xf>
    <xf numFmtId="3" fontId="10" fillId="3" borderId="4" xfId="3" applyNumberFormat="1" applyFont="1" applyFill="1" applyBorder="1" applyAlignment="1">
      <alignment horizontal="right" vertical="center"/>
    </xf>
    <xf numFmtId="3" fontId="11" fillId="0" borderId="4" xfId="2" applyNumberFormat="1" applyFont="1" applyFill="1" applyBorder="1" applyAlignment="1">
      <alignment horizontal="right" vertical="center" wrapText="1"/>
    </xf>
    <xf numFmtId="3" fontId="10" fillId="0" borderId="4" xfId="2" applyNumberFormat="1" applyFont="1" applyFill="1" applyBorder="1" applyAlignment="1">
      <alignment horizontal="right" vertical="center"/>
    </xf>
    <xf numFmtId="0" fontId="10" fillId="0" borderId="0" xfId="2" applyFont="1"/>
    <xf numFmtId="3" fontId="1" fillId="0" borderId="4" xfId="2" applyNumberFormat="1" applyFont="1" applyFill="1" applyBorder="1" applyAlignment="1">
      <alignment horizontal="right" vertical="center" wrapText="1"/>
    </xf>
    <xf numFmtId="3" fontId="10" fillId="0" borderId="4" xfId="3" applyNumberFormat="1" applyFont="1" applyFill="1" applyBorder="1" applyAlignment="1">
      <alignment horizontal="right" vertical="center"/>
    </xf>
    <xf numFmtId="3" fontId="2" fillId="0" borderId="4" xfId="2" applyNumberFormat="1" applyFont="1" applyFill="1" applyBorder="1" applyAlignment="1">
      <alignment horizontal="right" vertical="center"/>
    </xf>
    <xf numFmtId="0" fontId="1" fillId="0" borderId="0" xfId="2" applyAlignment="1">
      <alignment horizontal="right" vertical="center"/>
    </xf>
    <xf numFmtId="3" fontId="1" fillId="0" borderId="0" xfId="2" applyNumberFormat="1" applyBorder="1" applyAlignment="1">
      <alignment horizontal="right" vertical="center"/>
    </xf>
    <xf numFmtId="0" fontId="1" fillId="0" borderId="0" xfId="2" applyFont="1" applyAlignment="1">
      <alignment horizontal="right" vertical="center"/>
    </xf>
    <xf numFmtId="0" fontId="13" fillId="0" borderId="0" xfId="4" applyFont="1" applyBorder="1" applyAlignment="1">
      <alignment horizontal="center"/>
    </xf>
    <xf numFmtId="0" fontId="13" fillId="0" borderId="0" xfId="4" applyFont="1" applyBorder="1"/>
    <xf numFmtId="0" fontId="13" fillId="4" borderId="0" xfId="4" applyFont="1" applyFill="1" applyBorder="1"/>
    <xf numFmtId="0" fontId="13" fillId="4" borderId="0" xfId="4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right" vertical="center"/>
    </xf>
    <xf numFmtId="0" fontId="1" fillId="0" borderId="0" xfId="2" applyFill="1"/>
    <xf numFmtId="9" fontId="1" fillId="0" borderId="0" xfId="1" applyFill="1"/>
    <xf numFmtId="3" fontId="1" fillId="0" borderId="0" xfId="2" applyNumberFormat="1" applyFill="1"/>
    <xf numFmtId="2" fontId="0" fillId="0" borderId="0" xfId="2" applyNumberFormat="1" applyFont="1" applyFill="1"/>
    <xf numFmtId="0" fontId="0" fillId="0" borderId="0" xfId="2" applyFont="1" applyFill="1"/>
    <xf numFmtId="3" fontId="1" fillId="0" borderId="1" xfId="2" applyNumberFormat="1" applyFont="1" applyFill="1" applyBorder="1" applyAlignment="1">
      <alignment horizontal="right" vertical="center"/>
    </xf>
    <xf numFmtId="3" fontId="11" fillId="0" borderId="1" xfId="2" applyNumberFormat="1" applyFont="1" applyFill="1" applyBorder="1" applyAlignment="1">
      <alignment horizontal="right" vertical="center" wrapText="1"/>
    </xf>
    <xf numFmtId="0" fontId="1" fillId="0" borderId="0" xfId="2" applyFill="1" applyBorder="1"/>
    <xf numFmtId="3" fontId="10" fillId="0" borderId="1" xfId="3" applyNumberFormat="1" applyFont="1" applyFill="1" applyBorder="1" applyAlignment="1">
      <alignment horizontal="right" vertical="center"/>
    </xf>
    <xf numFmtId="3" fontId="1" fillId="0" borderId="0" xfId="2" applyNumberFormat="1" applyBorder="1"/>
    <xf numFmtId="0" fontId="1" fillId="0" borderId="0" xfId="2" applyFont="1" applyFill="1"/>
    <xf numFmtId="4" fontId="1" fillId="0" borderId="0" xfId="2" applyNumberFormat="1" applyFill="1"/>
    <xf numFmtId="0" fontId="1" fillId="0" borderId="0" xfId="2" applyBorder="1"/>
    <xf numFmtId="3" fontId="1" fillId="6" borderId="1" xfId="2" applyNumberFormat="1" applyFont="1" applyFill="1" applyBorder="1" applyAlignment="1">
      <alignment horizontal="right" vertical="center"/>
    </xf>
    <xf numFmtId="3" fontId="1" fillId="3" borderId="1" xfId="2" applyNumberFormat="1" applyFont="1" applyFill="1" applyBorder="1" applyAlignment="1">
      <alignment horizontal="right" vertical="center"/>
    </xf>
    <xf numFmtId="3" fontId="10" fillId="3" borderId="1" xfId="2" applyNumberFormat="1" applyFont="1" applyFill="1" applyBorder="1" applyAlignment="1">
      <alignment horizontal="right" vertical="center"/>
    </xf>
    <xf numFmtId="3" fontId="11" fillId="3" borderId="1" xfId="2" applyNumberFormat="1" applyFont="1" applyFill="1" applyBorder="1" applyAlignment="1">
      <alignment horizontal="right" vertical="center" wrapText="1"/>
    </xf>
    <xf numFmtId="4" fontId="1" fillId="3" borderId="1" xfId="2" applyNumberFormat="1" applyFont="1" applyFill="1" applyBorder="1" applyAlignment="1">
      <alignment horizontal="right" vertical="center"/>
    </xf>
    <xf numFmtId="3" fontId="1" fillId="0" borderId="0" xfId="2" applyNumberFormat="1" applyFill="1" applyBorder="1"/>
    <xf numFmtId="3" fontId="2" fillId="3" borderId="1" xfId="2" quotePrefix="1" applyNumberFormat="1" applyFont="1" applyFill="1" applyBorder="1" applyAlignment="1">
      <alignment horizontal="right" vertical="center"/>
    </xf>
    <xf numFmtId="9" fontId="1" fillId="0" borderId="0" xfId="5" applyFont="1"/>
    <xf numFmtId="3" fontId="1" fillId="0" borderId="0" xfId="2" applyNumberFormat="1" applyFont="1" applyFill="1" applyBorder="1" applyAlignment="1">
      <alignment horizontal="center" vertical="center"/>
    </xf>
    <xf numFmtId="3" fontId="1" fillId="0" borderId="0" xfId="2" applyNumberFormat="1" applyFill="1" applyBorder="1" applyAlignment="1">
      <alignment horizontal="center" vertical="center"/>
    </xf>
    <xf numFmtId="0" fontId="1" fillId="0" borderId="0" xfId="2" applyFont="1" applyFill="1" applyBorder="1"/>
    <xf numFmtId="4" fontId="1" fillId="0" borderId="0" xfId="2" applyNumberFormat="1" applyFill="1" applyBorder="1"/>
    <xf numFmtId="9" fontId="1" fillId="0" borderId="0" xfId="5" applyFont="1" applyFill="1" applyBorder="1"/>
    <xf numFmtId="3" fontId="1" fillId="3" borderId="3" xfId="2" applyNumberFormat="1" applyFont="1" applyFill="1" applyBorder="1" applyAlignment="1">
      <alignment horizontal="right" vertical="center"/>
    </xf>
    <xf numFmtId="3" fontId="10" fillId="3" borderId="3" xfId="2" applyNumberFormat="1" applyFont="1" applyFill="1" applyBorder="1" applyAlignment="1">
      <alignment horizontal="right" vertical="center"/>
    </xf>
    <xf numFmtId="3" fontId="11" fillId="3" borderId="3" xfId="2" applyNumberFormat="1" applyFont="1" applyFill="1" applyBorder="1" applyAlignment="1">
      <alignment horizontal="right" vertical="center" wrapText="1"/>
    </xf>
    <xf numFmtId="4" fontId="1" fillId="3" borderId="3" xfId="2" applyNumberFormat="1" applyFont="1" applyFill="1" applyBorder="1" applyAlignment="1">
      <alignment horizontal="right" vertical="center"/>
    </xf>
    <xf numFmtId="3" fontId="1" fillId="0" borderId="0" xfId="2" applyNumberFormat="1" applyFont="1"/>
    <xf numFmtId="4" fontId="1" fillId="0" borderId="0" xfId="2" applyNumberFormat="1" applyBorder="1"/>
    <xf numFmtId="3" fontId="1" fillId="0" borderId="0" xfId="2" applyNumberFormat="1" applyFont="1" applyFill="1" applyBorder="1" applyAlignment="1">
      <alignment horizontal="right" vertical="center"/>
    </xf>
    <xf numFmtId="3" fontId="1" fillId="0" borderId="2" xfId="2" applyNumberFormat="1" applyFont="1" applyFill="1" applyBorder="1" applyAlignment="1">
      <alignment horizontal="right" vertical="center"/>
    </xf>
    <xf numFmtId="3" fontId="1" fillId="3" borderId="2" xfId="2" applyNumberFormat="1" applyFont="1" applyFill="1" applyBorder="1" applyAlignment="1">
      <alignment horizontal="right" vertical="center"/>
    </xf>
    <xf numFmtId="165" fontId="10" fillId="0" borderId="1" xfId="2" applyNumberFormat="1" applyFont="1" applyFill="1" applyBorder="1" applyAlignment="1">
      <alignment horizontal="right" vertical="center"/>
    </xf>
    <xf numFmtId="3" fontId="1" fillId="3" borderId="4" xfId="2" applyNumberFormat="1" applyFont="1" applyFill="1" applyBorder="1" applyAlignment="1">
      <alignment horizontal="right" vertical="center"/>
    </xf>
    <xf numFmtId="3" fontId="1" fillId="3" borderId="5" xfId="2" applyNumberFormat="1" applyFont="1" applyFill="1" applyBorder="1" applyAlignment="1">
      <alignment horizontal="right" vertical="center"/>
    </xf>
    <xf numFmtId="3" fontId="1" fillId="3" borderId="6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justify" vertical="center" wrapText="1"/>
    </xf>
    <xf numFmtId="0" fontId="9" fillId="0" borderId="0" xfId="2" applyFont="1" applyFill="1" applyBorder="1" applyAlignment="1">
      <alignment horizontal="center" vertical="center"/>
    </xf>
    <xf numFmtId="3" fontId="10" fillId="0" borderId="0" xfId="2" applyNumberFormat="1" applyFont="1" applyFill="1" applyBorder="1" applyAlignment="1">
      <alignment horizontal="right" vertical="center"/>
    </xf>
    <xf numFmtId="3" fontId="1" fillId="0" borderId="0" xfId="2" quotePrefix="1" applyNumberFormat="1" applyFill="1" applyBorder="1" applyAlignment="1">
      <alignment horizontal="right" vertical="center"/>
    </xf>
    <xf numFmtId="3" fontId="15" fillId="0" borderId="1" xfId="4" applyNumberFormat="1" applyFont="1" applyFill="1" applyBorder="1" applyAlignment="1">
      <alignment horizontal="center" vertical="center"/>
    </xf>
    <xf numFmtId="0" fontId="1" fillId="0" borderId="0" xfId="2" applyFont="1" applyAlignment="1">
      <alignment wrapText="1"/>
    </xf>
    <xf numFmtId="0" fontId="1" fillId="0" borderId="0" xfId="2" applyAlignment="1">
      <alignment horizontal="center" wrapText="1"/>
    </xf>
    <xf numFmtId="0" fontId="1" fillId="0" borderId="0" xfId="2" applyFont="1" applyAlignment="1">
      <alignment horizontal="center" wrapText="1"/>
    </xf>
    <xf numFmtId="0" fontId="1" fillId="0" borderId="0" xfId="2" applyFont="1" applyAlignment="1">
      <alignment horizontal="center" vertical="center" wrapText="1"/>
    </xf>
    <xf numFmtId="166" fontId="1" fillId="0" borderId="0" xfId="2" applyNumberFormat="1" applyAlignment="1">
      <alignment wrapText="1"/>
    </xf>
    <xf numFmtId="165" fontId="1" fillId="0" borderId="0" xfId="2" applyNumberFormat="1"/>
    <xf numFmtId="0" fontId="2" fillId="0" borderId="0" xfId="2" applyFont="1"/>
    <xf numFmtId="167" fontId="1" fillId="0" borderId="0" xfId="2" applyNumberFormat="1"/>
    <xf numFmtId="0" fontId="1" fillId="0" borderId="0" xfId="2" applyAlignment="1">
      <alignment vertical="center"/>
    </xf>
    <xf numFmtId="0" fontId="8" fillId="2" borderId="7" xfId="2" applyFont="1" applyFill="1" applyBorder="1" applyAlignment="1">
      <alignment horizontal="justify" vertical="center" wrapText="1"/>
    </xf>
    <xf numFmtId="0" fontId="9" fillId="2" borderId="6" xfId="2" applyFont="1" applyFill="1" applyBorder="1" applyAlignment="1">
      <alignment horizontal="center" vertical="center"/>
    </xf>
    <xf numFmtId="3" fontId="15" fillId="0" borderId="6" xfId="4" applyNumberFormat="1" applyFont="1" applyFill="1" applyBorder="1" applyAlignment="1">
      <alignment horizontal="center" vertical="center"/>
    </xf>
    <xf numFmtId="3" fontId="15" fillId="0" borderId="8" xfId="4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justify" vertical="center" wrapText="1"/>
    </xf>
    <xf numFmtId="3" fontId="15" fillId="0" borderId="10" xfId="4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 wrapText="1"/>
    </xf>
    <xf numFmtId="3" fontId="15" fillId="0" borderId="4" xfId="4" applyNumberFormat="1" applyFont="1" applyFill="1" applyBorder="1" applyAlignment="1">
      <alignment horizontal="center" vertical="center"/>
    </xf>
    <xf numFmtId="3" fontId="16" fillId="0" borderId="4" xfId="4" applyNumberFormat="1" applyFont="1" applyFill="1" applyBorder="1" applyAlignment="1">
      <alignment horizontal="center" vertical="center"/>
    </xf>
    <xf numFmtId="3" fontId="1" fillId="3" borderId="12" xfId="2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3" fontId="1" fillId="0" borderId="14" xfId="2" applyNumberFormat="1" applyBorder="1"/>
    <xf numFmtId="3" fontId="1" fillId="0" borderId="15" xfId="2" applyNumberFormat="1" applyBorder="1"/>
    <xf numFmtId="3" fontId="1" fillId="0" borderId="16" xfId="2" applyNumberFormat="1" applyBorder="1"/>
    <xf numFmtId="3" fontId="1" fillId="0" borderId="10" xfId="2" applyNumberFormat="1" applyBorder="1"/>
    <xf numFmtId="3" fontId="1" fillId="0" borderId="17" xfId="2" applyNumberFormat="1" applyBorder="1"/>
    <xf numFmtId="3" fontId="1" fillId="0" borderId="12" xfId="2" applyNumberFormat="1" applyBorder="1"/>
    <xf numFmtId="3" fontId="1" fillId="0" borderId="18" xfId="2" applyNumberFormat="1" applyBorder="1"/>
    <xf numFmtId="3" fontId="1" fillId="0" borderId="19" xfId="2" applyNumberFormat="1" applyBorder="1"/>
    <xf numFmtId="3" fontId="3" fillId="5" borderId="16" xfId="2" applyNumberFormat="1" applyFont="1" applyFill="1" applyBorder="1" applyAlignment="1">
      <alignment horizontal="right" vertical="center"/>
    </xf>
    <xf numFmtId="3" fontId="3" fillId="5" borderId="10" xfId="2" applyNumberFormat="1" applyFont="1" applyFill="1" applyBorder="1" applyAlignment="1">
      <alignment horizontal="right" vertical="center"/>
    </xf>
    <xf numFmtId="3" fontId="1" fillId="0" borderId="20" xfId="2" applyNumberFormat="1" applyBorder="1"/>
    <xf numFmtId="3" fontId="1" fillId="0" borderId="13" xfId="2" applyNumberFormat="1" applyBorder="1"/>
    <xf numFmtId="3" fontId="1" fillId="0" borderId="8" xfId="2" applyNumberFormat="1" applyBorder="1"/>
    <xf numFmtId="0" fontId="1" fillId="0" borderId="0" xfId="2" applyBorder="1" applyAlignment="1">
      <alignment vertical="center"/>
    </xf>
    <xf numFmtId="0" fontId="5" fillId="2" borderId="13" xfId="2" applyFont="1" applyFill="1" applyBorder="1" applyAlignment="1">
      <alignment vertical="center" wrapText="1"/>
    </xf>
    <xf numFmtId="0" fontId="6" fillId="2" borderId="6" xfId="2" applyFont="1" applyFill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8" fillId="2" borderId="21" xfId="2" applyFont="1" applyFill="1" applyBorder="1" applyAlignment="1">
      <alignment horizontal="justify" vertical="center" wrapText="1"/>
    </xf>
    <xf numFmtId="3" fontId="10" fillId="0" borderId="15" xfId="2" applyNumberFormat="1" applyFont="1" applyFill="1" applyBorder="1" applyAlignment="1">
      <alignment horizontal="right" vertical="center"/>
    </xf>
    <xf numFmtId="3" fontId="10" fillId="0" borderId="10" xfId="2" applyNumberFormat="1" applyFont="1" applyFill="1" applyBorder="1" applyAlignment="1">
      <alignment horizontal="right" vertical="center"/>
    </xf>
    <xf numFmtId="0" fontId="8" fillId="2" borderId="22" xfId="2" applyFont="1" applyFill="1" applyBorder="1" applyAlignment="1">
      <alignment horizontal="left" vertical="center" wrapText="1"/>
    </xf>
    <xf numFmtId="3" fontId="10" fillId="0" borderId="23" xfId="2" applyNumberFormat="1" applyFont="1" applyFill="1" applyBorder="1" applyAlignment="1">
      <alignment horizontal="right" vertical="center"/>
    </xf>
    <xf numFmtId="0" fontId="8" fillId="2" borderId="11" xfId="2" applyFont="1" applyFill="1" applyBorder="1" applyAlignment="1">
      <alignment horizontal="left" vertical="center" wrapText="1"/>
    </xf>
    <xf numFmtId="3" fontId="10" fillId="0" borderId="12" xfId="2" applyNumberFormat="1" applyFont="1" applyFill="1" applyBorder="1" applyAlignment="1">
      <alignment horizontal="right" vertical="center"/>
    </xf>
    <xf numFmtId="0" fontId="1" fillId="0" borderId="18" xfId="2" applyBorder="1" applyAlignment="1">
      <alignment wrapText="1"/>
    </xf>
    <xf numFmtId="0" fontId="10" fillId="0" borderId="0" xfId="2" applyFont="1" applyBorder="1"/>
    <xf numFmtId="0" fontId="10" fillId="0" borderId="19" xfId="2" applyFont="1" applyBorder="1"/>
    <xf numFmtId="0" fontId="1" fillId="0" borderId="18" xfId="2" applyBorder="1" applyAlignment="1">
      <alignment horizontal="right" vertical="center"/>
    </xf>
    <xf numFmtId="0" fontId="1" fillId="0" borderId="0" xfId="2" applyBorder="1" applyAlignment="1">
      <alignment horizontal="right" vertical="center"/>
    </xf>
    <xf numFmtId="0" fontId="1" fillId="0" borderId="19" xfId="2" applyBorder="1" applyAlignment="1">
      <alignment horizontal="right" vertical="center"/>
    </xf>
    <xf numFmtId="0" fontId="8" fillId="2" borderId="16" xfId="2" applyFont="1" applyFill="1" applyBorder="1" applyAlignment="1">
      <alignment horizontal="justify" vertical="center" wrapText="1"/>
    </xf>
    <xf numFmtId="0" fontId="14" fillId="2" borderId="9" xfId="2" applyFont="1" applyFill="1" applyBorder="1" applyAlignment="1">
      <alignment horizontal="left" vertical="center" wrapText="1"/>
    </xf>
    <xf numFmtId="3" fontId="10" fillId="3" borderId="10" xfId="3" applyNumberFormat="1" applyFont="1" applyFill="1" applyBorder="1" applyAlignment="1">
      <alignment horizontal="right" vertical="center"/>
    </xf>
    <xf numFmtId="3" fontId="1" fillId="0" borderId="10" xfId="2" applyNumberFormat="1" applyFont="1" applyFill="1" applyBorder="1" applyAlignment="1">
      <alignment horizontal="right" vertical="center"/>
    </xf>
    <xf numFmtId="3" fontId="10" fillId="3" borderId="10" xfId="2" applyNumberFormat="1" applyFont="1" applyFill="1" applyBorder="1" applyAlignment="1">
      <alignment horizontal="right" vertical="center"/>
    </xf>
    <xf numFmtId="3" fontId="1" fillId="3" borderId="10" xfId="2" applyNumberFormat="1" applyFont="1" applyFill="1" applyBorder="1" applyAlignment="1">
      <alignment horizontal="right" vertical="center"/>
    </xf>
    <xf numFmtId="0" fontId="14" fillId="2" borderId="16" xfId="2" applyFont="1" applyFill="1" applyBorder="1" applyAlignment="1">
      <alignment horizontal="left" vertical="center" wrapText="1"/>
    </xf>
    <xf numFmtId="3" fontId="10" fillId="3" borderId="23" xfId="2" applyNumberFormat="1" applyFont="1" applyFill="1" applyBorder="1" applyAlignment="1">
      <alignment horizontal="right" vertical="center"/>
    </xf>
    <xf numFmtId="3" fontId="1" fillId="3" borderId="23" xfId="2" applyNumberFormat="1" applyFont="1" applyFill="1" applyBorder="1" applyAlignment="1">
      <alignment horizontal="right" vertical="center"/>
    </xf>
    <xf numFmtId="3" fontId="1" fillId="0" borderId="23" xfId="2" applyNumberFormat="1" applyFont="1" applyFill="1" applyBorder="1" applyAlignment="1">
      <alignment horizontal="right" vertical="center"/>
    </xf>
    <xf numFmtId="0" fontId="14" fillId="2" borderId="17" xfId="2" applyFont="1" applyFill="1" applyBorder="1" applyAlignment="1">
      <alignment horizontal="left"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1" xfId="2" applyFont="1" applyFill="1" applyBorder="1" applyAlignment="1">
      <alignment horizontal="justify" vertical="center" wrapText="1"/>
    </xf>
    <xf numFmtId="0" fontId="19" fillId="0" borderId="0" xfId="0" applyFont="1" applyAlignment="1">
      <alignment horizontal="left"/>
    </xf>
  </cellXfs>
  <cellStyles count="6">
    <cellStyle name="Normal" xfId="0" builtinId="0"/>
    <cellStyle name="Normal 16" xfId="2" xr:uid="{00000000-0005-0000-0000-000001000000}"/>
    <cellStyle name="Normal 8 2" xfId="4" xr:uid="{00000000-0005-0000-0000-000002000000}"/>
    <cellStyle name="Percentagem" xfId="1" builtinId="5"/>
    <cellStyle name="Percentagem 2 2" xfId="5" xr:uid="{00000000-0005-0000-0000-000004000000}"/>
    <cellStyle name="Vírgula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488154</xdr:colOff>
      <xdr:row>0</xdr:row>
      <xdr:rowOff>71438</xdr:rowOff>
    </xdr:from>
    <xdr:to>
      <xdr:col>0</xdr:col>
      <xdr:colOff>2333104</xdr:colOff>
      <xdr:row>4</xdr:row>
      <xdr:rowOff>95250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54" y="71438"/>
          <a:ext cx="1844950" cy="7858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RES\DGIR\SIRER\Dados%20Res&#237;duos\RU\2016\Dados\Quantidade%20Armazenada%202015%20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RES\DGIR\SIRER\Dados%20Res&#237;duos\RU\2017\Dados\MRRU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mazenados"/>
      <sheetName val="Listas"/>
    </sheetNames>
    <sheetDataSet>
      <sheetData sheetId="0"/>
      <sheetData sheetId="1">
        <row r="2">
          <cell r="A2">
            <v>2015</v>
          </cell>
          <cell r="C2" t="str">
            <v>S2</v>
          </cell>
          <cell r="E2" t="str">
            <v>010101</v>
          </cell>
          <cell r="G2" t="str">
            <v>Alumínio (RI)</v>
          </cell>
        </row>
        <row r="3">
          <cell r="A3">
            <v>2016</v>
          </cell>
          <cell r="C3" t="str">
            <v>S4</v>
          </cell>
          <cell r="E3" t="str">
            <v>010102</v>
          </cell>
          <cell r="G3" t="str">
            <v>Alumínio (RS)</v>
          </cell>
        </row>
        <row r="4">
          <cell r="C4" t="str">
            <v>EVE2</v>
          </cell>
          <cell r="E4" t="str">
            <v>010304</v>
          </cell>
          <cell r="G4" t="str">
            <v>Aço (RI)</v>
          </cell>
        </row>
        <row r="5">
          <cell r="C5" t="str">
            <v>TM2</v>
          </cell>
          <cell r="E5" t="str">
            <v>010305</v>
          </cell>
          <cell r="G5" t="str">
            <v>Aço (RS)</v>
          </cell>
        </row>
        <row r="6">
          <cell r="C6" t="str">
            <v>VO2</v>
          </cell>
          <cell r="E6" t="str">
            <v>010306</v>
          </cell>
          <cell r="G6" t="str">
            <v>Madeira embalagem</v>
          </cell>
        </row>
        <row r="7">
          <cell r="C7" t="str">
            <v>T2</v>
          </cell>
          <cell r="E7" t="str">
            <v>010307</v>
          </cell>
          <cell r="G7" t="str">
            <v>Madeira não embalagem</v>
          </cell>
        </row>
        <row r="8">
          <cell r="C8" t="str">
            <v>T3</v>
          </cell>
          <cell r="E8" t="str">
            <v>010308</v>
          </cell>
          <cell r="G8" t="str">
            <v>Metais Ferrosos (RI)</v>
          </cell>
        </row>
        <row r="9">
          <cell r="C9" t="str">
            <v>CDR2</v>
          </cell>
          <cell r="E9" t="str">
            <v>010309</v>
          </cell>
          <cell r="G9" t="str">
            <v>Metais Ferrosos (RS)</v>
          </cell>
        </row>
        <row r="10">
          <cell r="E10" t="str">
            <v>010399</v>
          </cell>
          <cell r="G10" t="str">
            <v>Metais não Ferrosos (RI)</v>
          </cell>
        </row>
        <row r="11">
          <cell r="E11" t="str">
            <v>010407</v>
          </cell>
          <cell r="G11" t="str">
            <v>Metais não Ferrosos (RS)</v>
          </cell>
        </row>
        <row r="12">
          <cell r="E12" t="str">
            <v>010408</v>
          </cell>
          <cell r="G12" t="str">
            <v>Outros</v>
          </cell>
        </row>
        <row r="13">
          <cell r="E13" t="str">
            <v>010409</v>
          </cell>
          <cell r="G13" t="str">
            <v>Papel/Cartão - Cartão (RI)</v>
          </cell>
        </row>
        <row r="14">
          <cell r="E14" t="str">
            <v>010410</v>
          </cell>
          <cell r="G14" t="str">
            <v>Papel/Cartão - Cartão (RS)</v>
          </cell>
        </row>
        <row r="15">
          <cell r="E15" t="str">
            <v>010411</v>
          </cell>
          <cell r="G15" t="str">
            <v>Papel/Cartão - Cartão não embalagem (RI)</v>
          </cell>
        </row>
        <row r="16">
          <cell r="E16" t="str">
            <v>010412</v>
          </cell>
          <cell r="G16" t="str">
            <v>Papel/Cartão - Cartão não embalagem (RS)</v>
          </cell>
        </row>
        <row r="17">
          <cell r="E17" t="str">
            <v>010413</v>
          </cell>
          <cell r="G17" t="str">
            <v>Papel/Cartão - Embalagens de cartão para alimentos líquidos (ECAL) (RI)</v>
          </cell>
        </row>
        <row r="18">
          <cell r="E18" t="str">
            <v>010499</v>
          </cell>
          <cell r="G18" t="str">
            <v>Papel/Cartão - Embalagens de cartão para alimentos líquidos (ECAL) (RS)</v>
          </cell>
        </row>
        <row r="19">
          <cell r="E19" t="str">
            <v>010504</v>
          </cell>
          <cell r="G19" t="str">
            <v>Papel/Cartão - Embalagens de papel e cartão (RI)</v>
          </cell>
        </row>
        <row r="20">
          <cell r="E20" t="str">
            <v>010505</v>
          </cell>
          <cell r="G20" t="str">
            <v>Papel/Cartão - Embalagens de papel e cartão (RS)</v>
          </cell>
        </row>
        <row r="21">
          <cell r="E21" t="str">
            <v>010506</v>
          </cell>
          <cell r="G21" t="str">
            <v>Papel/Cartão - Papel não embalagem (jornais/revistas, outros) (RI)</v>
          </cell>
        </row>
        <row r="22">
          <cell r="E22" t="str">
            <v>010507</v>
          </cell>
          <cell r="G22" t="str">
            <v>Papel/Cartão - Papel não embalagem (jornais/revistas, outros) (RS)</v>
          </cell>
        </row>
        <row r="23">
          <cell r="E23" t="str">
            <v>010508</v>
          </cell>
          <cell r="G23" t="str">
            <v>Plástico - EPS (RI)</v>
          </cell>
        </row>
        <row r="24">
          <cell r="E24" t="str">
            <v>010599</v>
          </cell>
          <cell r="G24" t="str">
            <v>Plástico - EPS (RS)</v>
          </cell>
        </row>
        <row r="25">
          <cell r="E25" t="str">
            <v>020101</v>
          </cell>
          <cell r="G25" t="str">
            <v>Plástico - Filme (RI)</v>
          </cell>
        </row>
        <row r="26">
          <cell r="E26" t="str">
            <v>020102</v>
          </cell>
          <cell r="G26" t="str">
            <v>Plástico - Filme (RS)</v>
          </cell>
        </row>
        <row r="27">
          <cell r="E27" t="str">
            <v>020103</v>
          </cell>
          <cell r="G27" t="str">
            <v>Plástico - PEAD/PP (RI)</v>
          </cell>
        </row>
        <row r="28">
          <cell r="E28" t="str">
            <v>020104</v>
          </cell>
          <cell r="G28" t="str">
            <v>Plástico - PEAD/PP (RS)</v>
          </cell>
        </row>
        <row r="29">
          <cell r="E29" t="str">
            <v>020106</v>
          </cell>
          <cell r="G29" t="str">
            <v>Plástico - PET (RI)</v>
          </cell>
        </row>
        <row r="30">
          <cell r="E30" t="str">
            <v>020107</v>
          </cell>
          <cell r="G30" t="str">
            <v>Plástico - PET (RS)</v>
          </cell>
        </row>
        <row r="31">
          <cell r="E31" t="str">
            <v>020108</v>
          </cell>
          <cell r="G31" t="str">
            <v>Plástico - PET Óleos (RI)</v>
          </cell>
        </row>
        <row r="32">
          <cell r="E32" t="str">
            <v>020109</v>
          </cell>
          <cell r="G32" t="str">
            <v>Plástico - PET Óleos (RS)</v>
          </cell>
        </row>
        <row r="33">
          <cell r="E33" t="str">
            <v>020110</v>
          </cell>
          <cell r="G33" t="str">
            <v>Plástico - PVC (RI)</v>
          </cell>
        </row>
        <row r="34">
          <cell r="E34" t="str">
            <v>020199</v>
          </cell>
          <cell r="G34" t="str">
            <v>Plástico - PVC (RS)</v>
          </cell>
        </row>
        <row r="35">
          <cell r="E35" t="str">
            <v>020201</v>
          </cell>
          <cell r="G35" t="str">
            <v>Plásticos Mistos (RI)</v>
          </cell>
        </row>
        <row r="36">
          <cell r="E36" t="str">
            <v>020202</v>
          </cell>
          <cell r="G36" t="str">
            <v>Plásticos Mistos (RS)</v>
          </cell>
        </row>
        <row r="37">
          <cell r="E37" t="str">
            <v>020203</v>
          </cell>
          <cell r="G37" t="str">
            <v>Vidro embalagem</v>
          </cell>
        </row>
        <row r="38">
          <cell r="E38" t="str">
            <v>020204</v>
          </cell>
          <cell r="G38" t="str">
            <v>Vidro não embalagem</v>
          </cell>
        </row>
        <row r="39">
          <cell r="E39" t="str">
            <v>020299</v>
          </cell>
          <cell r="G39" t="str">
            <v>Material para CDR</v>
          </cell>
        </row>
        <row r="40">
          <cell r="E40" t="str">
            <v>020301</v>
          </cell>
          <cell r="G40" t="str">
            <v>CDR</v>
          </cell>
        </row>
        <row r="41">
          <cell r="E41" t="str">
            <v>020302</v>
          </cell>
          <cell r="G41" t="str">
            <v>Cinzas volantes</v>
          </cell>
        </row>
        <row r="42">
          <cell r="E42" t="str">
            <v>020303</v>
          </cell>
          <cell r="G42" t="str">
            <v>cinzas volantes inertizadas</v>
          </cell>
        </row>
        <row r="43">
          <cell r="E43" t="str">
            <v>020304</v>
          </cell>
          <cell r="G43" t="str">
            <v>Escórias de metais ferrosos</v>
          </cell>
        </row>
        <row r="44">
          <cell r="E44" t="str">
            <v>020305</v>
          </cell>
          <cell r="G44" t="str">
            <v>Escórias de metais não ferrosos</v>
          </cell>
        </row>
        <row r="45">
          <cell r="E45" t="str">
            <v>020399</v>
          </cell>
          <cell r="G45" t="str">
            <v>Escórias Inertes</v>
          </cell>
        </row>
        <row r="46">
          <cell r="E46" t="str">
            <v>020401</v>
          </cell>
          <cell r="G46" t="str">
            <v>Inqueimados</v>
          </cell>
        </row>
        <row r="47">
          <cell r="E47" t="str">
            <v>020402</v>
          </cell>
          <cell r="G47" t="str">
            <v>Rejeitados/Refugos</v>
          </cell>
        </row>
        <row r="48">
          <cell r="E48" t="str">
            <v>020403</v>
          </cell>
          <cell r="G48" t="str">
            <v>RUB para Tratamento Biológico</v>
          </cell>
        </row>
        <row r="49">
          <cell r="E49" t="str">
            <v>020499</v>
          </cell>
        </row>
        <row r="50">
          <cell r="E50" t="str">
            <v>020501</v>
          </cell>
        </row>
        <row r="51">
          <cell r="E51" t="str">
            <v>020502</v>
          </cell>
        </row>
        <row r="52">
          <cell r="E52" t="str">
            <v>020599</v>
          </cell>
        </row>
        <row r="53">
          <cell r="E53" t="str">
            <v>020601</v>
          </cell>
        </row>
        <row r="54">
          <cell r="E54" t="str">
            <v>020602</v>
          </cell>
        </row>
        <row r="55">
          <cell r="E55" t="str">
            <v>020603</v>
          </cell>
        </row>
        <row r="56">
          <cell r="E56" t="str">
            <v>020699</v>
          </cell>
        </row>
        <row r="57">
          <cell r="E57" t="str">
            <v>020701</v>
          </cell>
        </row>
        <row r="58">
          <cell r="E58" t="str">
            <v>020702</v>
          </cell>
        </row>
        <row r="59">
          <cell r="E59" t="str">
            <v>020703</v>
          </cell>
        </row>
        <row r="60">
          <cell r="E60" t="str">
            <v>020704</v>
          </cell>
        </row>
        <row r="61">
          <cell r="E61" t="str">
            <v>020705</v>
          </cell>
        </row>
        <row r="62">
          <cell r="E62" t="str">
            <v>020799</v>
          </cell>
        </row>
        <row r="63">
          <cell r="E63" t="str">
            <v>030101</v>
          </cell>
        </row>
        <row r="64">
          <cell r="E64" t="str">
            <v>030104</v>
          </cell>
        </row>
        <row r="65">
          <cell r="E65" t="str">
            <v>030105</v>
          </cell>
        </row>
        <row r="66">
          <cell r="E66" t="str">
            <v>030199</v>
          </cell>
        </row>
        <row r="67">
          <cell r="E67" t="str">
            <v>030201</v>
          </cell>
        </row>
        <row r="68">
          <cell r="E68" t="str">
            <v>030202</v>
          </cell>
        </row>
        <row r="69">
          <cell r="E69" t="str">
            <v>030203</v>
          </cell>
        </row>
        <row r="70">
          <cell r="E70" t="str">
            <v>030204</v>
          </cell>
        </row>
        <row r="71">
          <cell r="E71" t="str">
            <v>030205</v>
          </cell>
        </row>
        <row r="72">
          <cell r="E72" t="str">
            <v>030299</v>
          </cell>
        </row>
        <row r="73">
          <cell r="E73" t="str">
            <v>030301</v>
          </cell>
        </row>
        <row r="74">
          <cell r="E74" t="str">
            <v>030302</v>
          </cell>
        </row>
        <row r="75">
          <cell r="E75" t="str">
            <v>030305</v>
          </cell>
        </row>
        <row r="76">
          <cell r="E76" t="str">
            <v>030307</v>
          </cell>
        </row>
        <row r="77">
          <cell r="E77" t="str">
            <v>030308</v>
          </cell>
        </row>
        <row r="78">
          <cell r="E78" t="str">
            <v>030309</v>
          </cell>
        </row>
        <row r="79">
          <cell r="E79" t="str">
            <v>030310</v>
          </cell>
        </row>
        <row r="80">
          <cell r="E80" t="str">
            <v>030311</v>
          </cell>
        </row>
        <row r="81">
          <cell r="E81" t="str">
            <v>030399</v>
          </cell>
        </row>
        <row r="82">
          <cell r="E82" t="str">
            <v>040101</v>
          </cell>
        </row>
        <row r="83">
          <cell r="E83" t="str">
            <v>040102</v>
          </cell>
        </row>
        <row r="84">
          <cell r="E84" t="str">
            <v>040103</v>
          </cell>
        </row>
        <row r="85">
          <cell r="E85" t="str">
            <v>040104</v>
          </cell>
        </row>
        <row r="86">
          <cell r="E86" t="str">
            <v>040105</v>
          </cell>
        </row>
        <row r="87">
          <cell r="E87" t="str">
            <v>040106</v>
          </cell>
        </row>
        <row r="88">
          <cell r="E88" t="str">
            <v>040107</v>
          </cell>
        </row>
        <row r="89">
          <cell r="E89" t="str">
            <v>040108</v>
          </cell>
        </row>
        <row r="90">
          <cell r="E90" t="str">
            <v>040109</v>
          </cell>
        </row>
        <row r="91">
          <cell r="E91" t="str">
            <v>040199</v>
          </cell>
        </row>
        <row r="92">
          <cell r="E92" t="str">
            <v>040209</v>
          </cell>
        </row>
        <row r="93">
          <cell r="E93" t="str">
            <v>040210</v>
          </cell>
        </row>
        <row r="94">
          <cell r="E94" t="str">
            <v>040214</v>
          </cell>
        </row>
        <row r="95">
          <cell r="E95" t="str">
            <v>040215</v>
          </cell>
        </row>
        <row r="96">
          <cell r="E96" t="str">
            <v>040216</v>
          </cell>
        </row>
        <row r="97">
          <cell r="E97" t="str">
            <v>040217</v>
          </cell>
        </row>
        <row r="98">
          <cell r="E98" t="str">
            <v>040219</v>
          </cell>
        </row>
        <row r="99">
          <cell r="E99" t="str">
            <v>040220</v>
          </cell>
        </row>
        <row r="100">
          <cell r="E100" t="str">
            <v>040221</v>
          </cell>
        </row>
        <row r="101">
          <cell r="E101" t="str">
            <v>040222</v>
          </cell>
        </row>
        <row r="102">
          <cell r="E102" t="str">
            <v>040299</v>
          </cell>
        </row>
        <row r="103">
          <cell r="E103" t="str">
            <v>050102</v>
          </cell>
        </row>
        <row r="104">
          <cell r="E104" t="str">
            <v>050103</v>
          </cell>
        </row>
        <row r="105">
          <cell r="E105" t="str">
            <v>050104</v>
          </cell>
        </row>
        <row r="106">
          <cell r="E106" t="str">
            <v>050105</v>
          </cell>
        </row>
        <row r="107">
          <cell r="E107" t="str">
            <v>050106</v>
          </cell>
        </row>
        <row r="108">
          <cell r="E108" t="str">
            <v>050107</v>
          </cell>
        </row>
        <row r="109">
          <cell r="E109" t="str">
            <v>050108</v>
          </cell>
        </row>
        <row r="110">
          <cell r="E110" t="str">
            <v>050109</v>
          </cell>
        </row>
        <row r="111">
          <cell r="E111" t="str">
            <v>050110</v>
          </cell>
        </row>
        <row r="112">
          <cell r="E112" t="str">
            <v>050111</v>
          </cell>
        </row>
        <row r="113">
          <cell r="E113" t="str">
            <v>050112</v>
          </cell>
        </row>
        <row r="114">
          <cell r="E114" t="str">
            <v>050113</v>
          </cell>
        </row>
        <row r="115">
          <cell r="E115" t="str">
            <v>050114</v>
          </cell>
        </row>
        <row r="116">
          <cell r="E116" t="str">
            <v>050115</v>
          </cell>
        </row>
        <row r="117">
          <cell r="E117" t="str">
            <v>050116</v>
          </cell>
        </row>
        <row r="118">
          <cell r="E118" t="str">
            <v>050117</v>
          </cell>
        </row>
        <row r="119">
          <cell r="E119" t="str">
            <v>050199</v>
          </cell>
        </row>
        <row r="120">
          <cell r="E120" t="str">
            <v>050601</v>
          </cell>
        </row>
        <row r="121">
          <cell r="E121" t="str">
            <v>050603</v>
          </cell>
        </row>
        <row r="122">
          <cell r="E122" t="str">
            <v>050604</v>
          </cell>
        </row>
        <row r="123">
          <cell r="E123" t="str">
            <v>050699</v>
          </cell>
        </row>
        <row r="124">
          <cell r="E124" t="str">
            <v>050701</v>
          </cell>
        </row>
        <row r="125">
          <cell r="E125" t="str">
            <v>050702</v>
          </cell>
        </row>
        <row r="126">
          <cell r="E126" t="str">
            <v>050799</v>
          </cell>
        </row>
        <row r="127">
          <cell r="E127" t="str">
            <v>060101</v>
          </cell>
        </row>
        <row r="128">
          <cell r="E128" t="str">
            <v>060102</v>
          </cell>
        </row>
        <row r="129">
          <cell r="E129" t="str">
            <v>060103</v>
          </cell>
        </row>
        <row r="130">
          <cell r="E130" t="str">
            <v>060104</v>
          </cell>
        </row>
        <row r="131">
          <cell r="E131" t="str">
            <v>060105</v>
          </cell>
        </row>
        <row r="132">
          <cell r="E132" t="str">
            <v>060106</v>
          </cell>
        </row>
        <row r="133">
          <cell r="E133" t="str">
            <v>060199</v>
          </cell>
        </row>
        <row r="134">
          <cell r="E134" t="str">
            <v>060201</v>
          </cell>
        </row>
        <row r="135">
          <cell r="E135" t="str">
            <v>060203</v>
          </cell>
        </row>
        <row r="136">
          <cell r="E136" t="str">
            <v>060204</v>
          </cell>
        </row>
        <row r="137">
          <cell r="E137" t="str">
            <v>060205</v>
          </cell>
        </row>
        <row r="138">
          <cell r="E138" t="str">
            <v>060299</v>
          </cell>
        </row>
        <row r="139">
          <cell r="E139" t="str">
            <v>060311</v>
          </cell>
        </row>
        <row r="140">
          <cell r="E140" t="str">
            <v>060313</v>
          </cell>
        </row>
        <row r="141">
          <cell r="E141" t="str">
            <v>060314</v>
          </cell>
        </row>
        <row r="142">
          <cell r="E142" t="str">
            <v>060315</v>
          </cell>
        </row>
        <row r="143">
          <cell r="E143" t="str">
            <v>060316</v>
          </cell>
        </row>
        <row r="144">
          <cell r="E144" t="str">
            <v>060399</v>
          </cell>
        </row>
        <row r="145">
          <cell r="E145" t="str">
            <v>060403</v>
          </cell>
        </row>
        <row r="146">
          <cell r="E146" t="str">
            <v>060404</v>
          </cell>
        </row>
        <row r="147">
          <cell r="E147" t="str">
            <v>060405</v>
          </cell>
        </row>
        <row r="148">
          <cell r="E148" t="str">
            <v>060499</v>
          </cell>
        </row>
        <row r="149">
          <cell r="E149" t="str">
            <v>060502</v>
          </cell>
        </row>
        <row r="150">
          <cell r="E150" t="str">
            <v>060503</v>
          </cell>
        </row>
        <row r="151">
          <cell r="E151" t="str">
            <v>060602</v>
          </cell>
        </row>
        <row r="152">
          <cell r="E152" t="str">
            <v>060603</v>
          </cell>
        </row>
        <row r="153">
          <cell r="E153" t="str">
            <v>060699</v>
          </cell>
        </row>
        <row r="154">
          <cell r="E154" t="str">
            <v>060701</v>
          </cell>
        </row>
        <row r="155">
          <cell r="E155" t="str">
            <v>060702</v>
          </cell>
        </row>
        <row r="156">
          <cell r="E156" t="str">
            <v>060703</v>
          </cell>
        </row>
        <row r="157">
          <cell r="E157" t="str">
            <v>060704</v>
          </cell>
        </row>
        <row r="158">
          <cell r="E158" t="str">
            <v>060799</v>
          </cell>
        </row>
        <row r="159">
          <cell r="E159" t="str">
            <v>060802</v>
          </cell>
        </row>
        <row r="160">
          <cell r="E160" t="str">
            <v>060899</v>
          </cell>
        </row>
        <row r="161">
          <cell r="E161" t="str">
            <v>060902</v>
          </cell>
        </row>
        <row r="162">
          <cell r="E162" t="str">
            <v>060903</v>
          </cell>
        </row>
        <row r="163">
          <cell r="E163" t="str">
            <v>060904</v>
          </cell>
        </row>
        <row r="164">
          <cell r="E164" t="str">
            <v>060999</v>
          </cell>
        </row>
        <row r="165">
          <cell r="E165" t="str">
            <v>061002</v>
          </cell>
        </row>
        <row r="166">
          <cell r="E166" t="str">
            <v>061099</v>
          </cell>
        </row>
        <row r="167">
          <cell r="E167" t="str">
            <v>061101</v>
          </cell>
        </row>
        <row r="168">
          <cell r="E168" t="str">
            <v>061199</v>
          </cell>
        </row>
        <row r="169">
          <cell r="E169" t="str">
            <v>061301</v>
          </cell>
        </row>
        <row r="170">
          <cell r="E170" t="str">
            <v>061302</v>
          </cell>
        </row>
        <row r="171">
          <cell r="E171" t="str">
            <v>061303</v>
          </cell>
        </row>
        <row r="172">
          <cell r="E172" t="str">
            <v>061304</v>
          </cell>
        </row>
        <row r="173">
          <cell r="E173" t="str">
            <v>061305</v>
          </cell>
        </row>
        <row r="174">
          <cell r="E174" t="str">
            <v>061399</v>
          </cell>
        </row>
        <row r="175">
          <cell r="E175" t="str">
            <v>070101</v>
          </cell>
        </row>
        <row r="176">
          <cell r="E176" t="str">
            <v>070103</v>
          </cell>
        </row>
        <row r="177">
          <cell r="E177" t="str">
            <v>070104</v>
          </cell>
        </row>
        <row r="178">
          <cell r="E178" t="str">
            <v>070107</v>
          </cell>
        </row>
        <row r="179">
          <cell r="E179" t="str">
            <v>070108</v>
          </cell>
        </row>
        <row r="180">
          <cell r="E180" t="str">
            <v>070109</v>
          </cell>
        </row>
        <row r="181">
          <cell r="E181" t="str">
            <v>070110</v>
          </cell>
        </row>
        <row r="182">
          <cell r="E182" t="str">
            <v>070111</v>
          </cell>
        </row>
        <row r="183">
          <cell r="E183" t="str">
            <v>070112</v>
          </cell>
        </row>
        <row r="184">
          <cell r="E184" t="str">
            <v>070199</v>
          </cell>
        </row>
        <row r="185">
          <cell r="E185" t="str">
            <v>070201</v>
          </cell>
        </row>
        <row r="186">
          <cell r="E186" t="str">
            <v>070203</v>
          </cell>
        </row>
        <row r="187">
          <cell r="E187" t="str">
            <v>070204</v>
          </cell>
        </row>
        <row r="188">
          <cell r="E188" t="str">
            <v>070207</v>
          </cell>
        </row>
        <row r="189">
          <cell r="E189" t="str">
            <v>070208</v>
          </cell>
        </row>
        <row r="190">
          <cell r="E190" t="str">
            <v>070209</v>
          </cell>
        </row>
        <row r="191">
          <cell r="E191" t="str">
            <v>070210</v>
          </cell>
        </row>
        <row r="192">
          <cell r="E192" t="str">
            <v>070211</v>
          </cell>
        </row>
        <row r="193">
          <cell r="E193" t="str">
            <v>070212</v>
          </cell>
        </row>
        <row r="194">
          <cell r="E194" t="str">
            <v>070213</v>
          </cell>
        </row>
        <row r="195">
          <cell r="E195" t="str">
            <v>070214</v>
          </cell>
        </row>
        <row r="196">
          <cell r="E196" t="str">
            <v>070215</v>
          </cell>
        </row>
        <row r="197">
          <cell r="E197" t="str">
            <v>070216</v>
          </cell>
        </row>
        <row r="198">
          <cell r="E198" t="str">
            <v>070217</v>
          </cell>
        </row>
        <row r="199">
          <cell r="E199" t="str">
            <v>070299</v>
          </cell>
        </row>
        <row r="200">
          <cell r="E200" t="str">
            <v>070301</v>
          </cell>
        </row>
        <row r="201">
          <cell r="E201" t="str">
            <v>070303</v>
          </cell>
        </row>
        <row r="202">
          <cell r="E202" t="str">
            <v>070304</v>
          </cell>
        </row>
        <row r="203">
          <cell r="E203" t="str">
            <v>070307</v>
          </cell>
        </row>
        <row r="204">
          <cell r="E204" t="str">
            <v>070308</v>
          </cell>
        </row>
        <row r="205">
          <cell r="E205" t="str">
            <v>070309</v>
          </cell>
        </row>
        <row r="206">
          <cell r="E206" t="str">
            <v>070310</v>
          </cell>
        </row>
        <row r="207">
          <cell r="E207" t="str">
            <v>070311</v>
          </cell>
        </row>
        <row r="208">
          <cell r="E208" t="str">
            <v>070312</v>
          </cell>
        </row>
        <row r="209">
          <cell r="E209" t="str">
            <v>070399</v>
          </cell>
        </row>
        <row r="210">
          <cell r="E210" t="str">
            <v>070401</v>
          </cell>
        </row>
        <row r="211">
          <cell r="E211" t="str">
            <v>070403</v>
          </cell>
        </row>
        <row r="212">
          <cell r="E212" t="str">
            <v>070404</v>
          </cell>
        </row>
        <row r="213">
          <cell r="E213" t="str">
            <v>070407</v>
          </cell>
        </row>
        <row r="214">
          <cell r="E214" t="str">
            <v>070408</v>
          </cell>
        </row>
        <row r="215">
          <cell r="E215" t="str">
            <v>070409</v>
          </cell>
        </row>
        <row r="216">
          <cell r="E216" t="str">
            <v>070410</v>
          </cell>
        </row>
        <row r="217">
          <cell r="E217" t="str">
            <v>070411</v>
          </cell>
        </row>
        <row r="218">
          <cell r="E218" t="str">
            <v>070412</v>
          </cell>
        </row>
        <row r="219">
          <cell r="E219" t="str">
            <v>070413</v>
          </cell>
        </row>
        <row r="220">
          <cell r="E220" t="str">
            <v>070499</v>
          </cell>
        </row>
        <row r="221">
          <cell r="E221" t="str">
            <v>070501</v>
          </cell>
        </row>
        <row r="222">
          <cell r="E222" t="str">
            <v>070503</v>
          </cell>
        </row>
        <row r="223">
          <cell r="E223" t="str">
            <v>070504</v>
          </cell>
        </row>
        <row r="224">
          <cell r="E224" t="str">
            <v>070507</v>
          </cell>
        </row>
        <row r="225">
          <cell r="E225" t="str">
            <v>070508</v>
          </cell>
        </row>
        <row r="226">
          <cell r="E226" t="str">
            <v>070509</v>
          </cell>
        </row>
        <row r="227">
          <cell r="E227" t="str">
            <v>070510</v>
          </cell>
        </row>
        <row r="228">
          <cell r="E228" t="str">
            <v>070511</v>
          </cell>
        </row>
        <row r="229">
          <cell r="E229" t="str">
            <v>070512</v>
          </cell>
        </row>
        <row r="230">
          <cell r="E230" t="str">
            <v>070513</v>
          </cell>
        </row>
        <row r="231">
          <cell r="E231" t="str">
            <v>070514</v>
          </cell>
        </row>
        <row r="232">
          <cell r="E232" t="str">
            <v>070599</v>
          </cell>
        </row>
        <row r="233">
          <cell r="E233" t="str">
            <v>070601</v>
          </cell>
        </row>
        <row r="234">
          <cell r="E234" t="str">
            <v>070603</v>
          </cell>
        </row>
        <row r="235">
          <cell r="E235" t="str">
            <v>070604</v>
          </cell>
        </row>
        <row r="236">
          <cell r="E236" t="str">
            <v>070607</v>
          </cell>
        </row>
        <row r="237">
          <cell r="E237" t="str">
            <v>070608</v>
          </cell>
        </row>
        <row r="238">
          <cell r="E238" t="str">
            <v>070609</v>
          </cell>
        </row>
        <row r="239">
          <cell r="E239" t="str">
            <v>070610</v>
          </cell>
        </row>
        <row r="240">
          <cell r="E240" t="str">
            <v>070611</v>
          </cell>
        </row>
        <row r="241">
          <cell r="E241" t="str">
            <v>070612</v>
          </cell>
        </row>
        <row r="242">
          <cell r="E242" t="str">
            <v>070699</v>
          </cell>
        </row>
        <row r="243">
          <cell r="E243" t="str">
            <v>070701</v>
          </cell>
        </row>
        <row r="244">
          <cell r="E244" t="str">
            <v>070703</v>
          </cell>
        </row>
        <row r="245">
          <cell r="E245" t="str">
            <v>070704</v>
          </cell>
        </row>
        <row r="246">
          <cell r="E246" t="str">
            <v>070707</v>
          </cell>
        </row>
        <row r="247">
          <cell r="E247" t="str">
            <v>070708</v>
          </cell>
        </row>
        <row r="248">
          <cell r="E248" t="str">
            <v>070709</v>
          </cell>
        </row>
        <row r="249">
          <cell r="E249" t="str">
            <v>070710</v>
          </cell>
        </row>
        <row r="250">
          <cell r="E250" t="str">
            <v>070711</v>
          </cell>
        </row>
        <row r="251">
          <cell r="E251" t="str">
            <v>070712</v>
          </cell>
        </row>
        <row r="252">
          <cell r="E252" t="str">
            <v>070799</v>
          </cell>
        </row>
        <row r="253">
          <cell r="E253" t="str">
            <v>080111</v>
          </cell>
        </row>
        <row r="254">
          <cell r="E254" t="str">
            <v>080112</v>
          </cell>
        </row>
        <row r="255">
          <cell r="E255" t="str">
            <v>080113</v>
          </cell>
        </row>
        <row r="256">
          <cell r="E256" t="str">
            <v>080114</v>
          </cell>
        </row>
        <row r="257">
          <cell r="E257" t="str">
            <v>080115</v>
          </cell>
        </row>
        <row r="258">
          <cell r="E258" t="str">
            <v>080116</v>
          </cell>
        </row>
        <row r="259">
          <cell r="E259" t="str">
            <v>080117</v>
          </cell>
        </row>
        <row r="260">
          <cell r="E260" t="str">
            <v>080118</v>
          </cell>
        </row>
        <row r="261">
          <cell r="E261" t="str">
            <v>080119</v>
          </cell>
        </row>
        <row r="262">
          <cell r="E262" t="str">
            <v>080120</v>
          </cell>
        </row>
        <row r="263">
          <cell r="E263" t="str">
            <v>080121</v>
          </cell>
        </row>
        <row r="264">
          <cell r="E264" t="str">
            <v>080199</v>
          </cell>
        </row>
        <row r="265">
          <cell r="E265" t="str">
            <v>080201</v>
          </cell>
        </row>
        <row r="266">
          <cell r="E266" t="str">
            <v>080202</v>
          </cell>
        </row>
        <row r="267">
          <cell r="E267" t="str">
            <v>080203</v>
          </cell>
        </row>
        <row r="268">
          <cell r="E268" t="str">
            <v>080299</v>
          </cell>
        </row>
        <row r="269">
          <cell r="E269" t="str">
            <v>080307</v>
          </cell>
        </row>
        <row r="270">
          <cell r="E270" t="str">
            <v>080308</v>
          </cell>
        </row>
        <row r="271">
          <cell r="E271" t="str">
            <v>080312</v>
          </cell>
        </row>
        <row r="272">
          <cell r="E272" t="str">
            <v>080313</v>
          </cell>
        </row>
        <row r="273">
          <cell r="E273" t="str">
            <v>080314</v>
          </cell>
        </row>
        <row r="274">
          <cell r="E274" t="str">
            <v>080315</v>
          </cell>
        </row>
        <row r="275">
          <cell r="E275" t="str">
            <v>080316</v>
          </cell>
        </row>
        <row r="276">
          <cell r="E276" t="str">
            <v>080317</v>
          </cell>
        </row>
        <row r="277">
          <cell r="E277" t="str">
            <v>080318</v>
          </cell>
        </row>
        <row r="278">
          <cell r="E278" t="str">
            <v>080319</v>
          </cell>
        </row>
        <row r="279">
          <cell r="E279" t="str">
            <v>080399</v>
          </cell>
        </row>
        <row r="280">
          <cell r="E280" t="str">
            <v>080409</v>
          </cell>
        </row>
        <row r="281">
          <cell r="E281" t="str">
            <v>080410</v>
          </cell>
        </row>
        <row r="282">
          <cell r="E282" t="str">
            <v>080411</v>
          </cell>
        </row>
        <row r="283">
          <cell r="E283" t="str">
            <v>080412</v>
          </cell>
        </row>
        <row r="284">
          <cell r="E284" t="str">
            <v>080413</v>
          </cell>
        </row>
        <row r="285">
          <cell r="E285" t="str">
            <v>080414</v>
          </cell>
        </row>
        <row r="286">
          <cell r="E286" t="str">
            <v>080415</v>
          </cell>
        </row>
        <row r="287">
          <cell r="E287" t="str">
            <v>080416</v>
          </cell>
        </row>
        <row r="288">
          <cell r="E288" t="str">
            <v>080417</v>
          </cell>
        </row>
        <row r="289">
          <cell r="E289" t="str">
            <v>080499</v>
          </cell>
        </row>
        <row r="290">
          <cell r="E290" t="str">
            <v>080501</v>
          </cell>
        </row>
        <row r="291">
          <cell r="E291" t="str">
            <v>090101</v>
          </cell>
        </row>
        <row r="292">
          <cell r="E292" t="str">
            <v>090102</v>
          </cell>
        </row>
        <row r="293">
          <cell r="E293" t="str">
            <v>090103</v>
          </cell>
        </row>
        <row r="294">
          <cell r="E294" t="str">
            <v>090104</v>
          </cell>
        </row>
        <row r="295">
          <cell r="E295" t="str">
            <v>090105</v>
          </cell>
        </row>
        <row r="296">
          <cell r="E296" t="str">
            <v>090106</v>
          </cell>
        </row>
        <row r="297">
          <cell r="E297" t="str">
            <v>090107</v>
          </cell>
        </row>
        <row r="298">
          <cell r="E298" t="str">
            <v>090108</v>
          </cell>
        </row>
        <row r="299">
          <cell r="E299" t="str">
            <v>090110</v>
          </cell>
        </row>
        <row r="300">
          <cell r="E300" t="str">
            <v>090111</v>
          </cell>
        </row>
        <row r="301">
          <cell r="E301" t="str">
            <v>090112</v>
          </cell>
        </row>
        <row r="302">
          <cell r="E302" t="str">
            <v>090113</v>
          </cell>
        </row>
        <row r="303">
          <cell r="E303" t="str">
            <v>090115</v>
          </cell>
        </row>
        <row r="304">
          <cell r="E304" t="str">
            <v>090199</v>
          </cell>
        </row>
        <row r="305">
          <cell r="E305" t="str">
            <v>100101</v>
          </cell>
        </row>
        <row r="306">
          <cell r="E306" t="str">
            <v>100102</v>
          </cell>
        </row>
        <row r="307">
          <cell r="E307" t="str">
            <v>100103</v>
          </cell>
        </row>
        <row r="308">
          <cell r="E308" t="str">
            <v>100104</v>
          </cell>
        </row>
        <row r="309">
          <cell r="E309" t="str">
            <v>100105</v>
          </cell>
        </row>
        <row r="310">
          <cell r="E310" t="str">
            <v>100107</v>
          </cell>
        </row>
        <row r="311">
          <cell r="E311" t="str">
            <v>100109</v>
          </cell>
        </row>
        <row r="312">
          <cell r="E312" t="str">
            <v>100113</v>
          </cell>
        </row>
        <row r="313">
          <cell r="E313" t="str">
            <v>100114</v>
          </cell>
        </row>
        <row r="314">
          <cell r="E314" t="str">
            <v>100115</v>
          </cell>
        </row>
        <row r="315">
          <cell r="E315" t="str">
            <v>100116</v>
          </cell>
        </row>
        <row r="316">
          <cell r="E316" t="str">
            <v>100117</v>
          </cell>
        </row>
        <row r="317">
          <cell r="E317" t="str">
            <v>100118</v>
          </cell>
        </row>
        <row r="318">
          <cell r="E318" t="str">
            <v>100119</v>
          </cell>
        </row>
        <row r="319">
          <cell r="E319" t="str">
            <v>100120</v>
          </cell>
        </row>
        <row r="320">
          <cell r="E320" t="str">
            <v>100121</v>
          </cell>
        </row>
        <row r="321">
          <cell r="E321" t="str">
            <v>100122</v>
          </cell>
        </row>
        <row r="322">
          <cell r="E322" t="str">
            <v>100123</v>
          </cell>
        </row>
        <row r="323">
          <cell r="E323" t="str">
            <v>100124</v>
          </cell>
        </row>
        <row r="324">
          <cell r="E324" t="str">
            <v>100125</v>
          </cell>
        </row>
        <row r="325">
          <cell r="E325" t="str">
            <v>100126</v>
          </cell>
        </row>
        <row r="326">
          <cell r="E326" t="str">
            <v>100199</v>
          </cell>
        </row>
        <row r="327">
          <cell r="E327" t="str">
            <v>100201</v>
          </cell>
        </row>
        <row r="328">
          <cell r="E328" t="str">
            <v>100202</v>
          </cell>
        </row>
        <row r="329">
          <cell r="E329" t="str">
            <v>100207</v>
          </cell>
        </row>
        <row r="330">
          <cell r="E330" t="str">
            <v>100208</v>
          </cell>
        </row>
        <row r="331">
          <cell r="E331" t="str">
            <v>100210</v>
          </cell>
        </row>
        <row r="332">
          <cell r="E332" t="str">
            <v>100211</v>
          </cell>
        </row>
        <row r="333">
          <cell r="E333" t="str">
            <v>100212</v>
          </cell>
        </row>
        <row r="334">
          <cell r="E334" t="str">
            <v>100213</v>
          </cell>
        </row>
        <row r="335">
          <cell r="E335" t="str">
            <v>100214</v>
          </cell>
        </row>
        <row r="336">
          <cell r="E336" t="str">
            <v>100215</v>
          </cell>
        </row>
        <row r="337">
          <cell r="E337" t="str">
            <v>100299</v>
          </cell>
        </row>
        <row r="338">
          <cell r="E338" t="str">
            <v>100302</v>
          </cell>
        </row>
        <row r="339">
          <cell r="E339" t="str">
            <v>100304</v>
          </cell>
        </row>
        <row r="340">
          <cell r="E340" t="str">
            <v>100305</v>
          </cell>
        </row>
        <row r="341">
          <cell r="E341" t="str">
            <v>100308</v>
          </cell>
        </row>
        <row r="342">
          <cell r="E342" t="str">
            <v>100309</v>
          </cell>
        </row>
        <row r="343">
          <cell r="E343" t="str">
            <v>100315</v>
          </cell>
        </row>
        <row r="344">
          <cell r="E344" t="str">
            <v>100316</v>
          </cell>
        </row>
        <row r="345">
          <cell r="E345" t="str">
            <v>100317</v>
          </cell>
        </row>
        <row r="346">
          <cell r="E346" t="str">
            <v>100318</v>
          </cell>
        </row>
        <row r="347">
          <cell r="E347" t="str">
            <v>100319</v>
          </cell>
        </row>
        <row r="348">
          <cell r="E348" t="str">
            <v>100320</v>
          </cell>
        </row>
        <row r="349">
          <cell r="E349" t="str">
            <v>100321</v>
          </cell>
        </row>
        <row r="350">
          <cell r="E350" t="str">
            <v>100322</v>
          </cell>
        </row>
        <row r="351">
          <cell r="E351" t="str">
            <v>100323</v>
          </cell>
        </row>
        <row r="352">
          <cell r="E352" t="str">
            <v>100324</v>
          </cell>
        </row>
        <row r="353">
          <cell r="E353" t="str">
            <v>100325</v>
          </cell>
        </row>
        <row r="354">
          <cell r="E354" t="str">
            <v>100326</v>
          </cell>
        </row>
        <row r="355">
          <cell r="E355" t="str">
            <v>100327</v>
          </cell>
        </row>
        <row r="356">
          <cell r="E356" t="str">
            <v>100328</v>
          </cell>
        </row>
        <row r="357">
          <cell r="E357" t="str">
            <v>100329</v>
          </cell>
        </row>
        <row r="358">
          <cell r="E358" t="str">
            <v>100330</v>
          </cell>
        </row>
        <row r="359">
          <cell r="E359" t="str">
            <v>100399</v>
          </cell>
        </row>
        <row r="360">
          <cell r="E360" t="str">
            <v>100401</v>
          </cell>
        </row>
        <row r="361">
          <cell r="E361" t="str">
            <v>100402</v>
          </cell>
        </row>
        <row r="362">
          <cell r="E362" t="str">
            <v>100403</v>
          </cell>
        </row>
        <row r="363">
          <cell r="E363" t="str">
            <v>100404</v>
          </cell>
        </row>
        <row r="364">
          <cell r="E364" t="str">
            <v>100405</v>
          </cell>
        </row>
        <row r="365">
          <cell r="E365" t="str">
            <v>100406</v>
          </cell>
        </row>
        <row r="366">
          <cell r="E366" t="str">
            <v>100407</v>
          </cell>
        </row>
        <row r="367">
          <cell r="E367" t="str">
            <v>100409</v>
          </cell>
        </row>
        <row r="368">
          <cell r="E368" t="str">
            <v>100410</v>
          </cell>
        </row>
        <row r="369">
          <cell r="E369" t="str">
            <v>100499</v>
          </cell>
        </row>
        <row r="370">
          <cell r="E370" t="str">
            <v>100501</v>
          </cell>
        </row>
        <row r="371">
          <cell r="E371" t="str">
            <v>100503</v>
          </cell>
        </row>
        <row r="372">
          <cell r="E372" t="str">
            <v>100504</v>
          </cell>
        </row>
        <row r="373">
          <cell r="E373" t="str">
            <v>100505</v>
          </cell>
        </row>
        <row r="374">
          <cell r="E374" t="str">
            <v>100506</v>
          </cell>
        </row>
        <row r="375">
          <cell r="E375" t="str">
            <v>100508</v>
          </cell>
        </row>
        <row r="376">
          <cell r="E376" t="str">
            <v>100509</v>
          </cell>
        </row>
        <row r="377">
          <cell r="E377" t="str">
            <v>100510</v>
          </cell>
        </row>
        <row r="378">
          <cell r="E378" t="str">
            <v>100511</v>
          </cell>
        </row>
        <row r="379">
          <cell r="E379" t="str">
            <v>100599</v>
          </cell>
        </row>
        <row r="380">
          <cell r="E380" t="str">
            <v>100601</v>
          </cell>
        </row>
        <row r="381">
          <cell r="E381" t="str">
            <v>100602</v>
          </cell>
        </row>
        <row r="382">
          <cell r="E382" t="str">
            <v>100603</v>
          </cell>
        </row>
        <row r="383">
          <cell r="E383" t="str">
            <v>100604</v>
          </cell>
        </row>
        <row r="384">
          <cell r="E384" t="str">
            <v>100606</v>
          </cell>
        </row>
        <row r="385">
          <cell r="E385" t="str">
            <v>100607</v>
          </cell>
        </row>
        <row r="386">
          <cell r="E386" t="str">
            <v>100609</v>
          </cell>
        </row>
        <row r="387">
          <cell r="E387" t="str">
            <v>100610</v>
          </cell>
        </row>
        <row r="388">
          <cell r="E388" t="str">
            <v>100699</v>
          </cell>
        </row>
        <row r="389">
          <cell r="E389" t="str">
            <v>100701</v>
          </cell>
        </row>
        <row r="390">
          <cell r="E390" t="str">
            <v>100702</v>
          </cell>
        </row>
        <row r="391">
          <cell r="E391" t="str">
            <v>100703</v>
          </cell>
        </row>
        <row r="392">
          <cell r="E392" t="str">
            <v>100704</v>
          </cell>
        </row>
        <row r="393">
          <cell r="E393" t="str">
            <v>100705</v>
          </cell>
        </row>
        <row r="394">
          <cell r="E394" t="str">
            <v>100707</v>
          </cell>
        </row>
        <row r="395">
          <cell r="E395" t="str">
            <v>100708</v>
          </cell>
        </row>
        <row r="396">
          <cell r="E396" t="str">
            <v>100799</v>
          </cell>
        </row>
        <row r="397">
          <cell r="E397" t="str">
            <v>100804</v>
          </cell>
        </row>
        <row r="398">
          <cell r="E398" t="str">
            <v>100808</v>
          </cell>
        </row>
        <row r="399">
          <cell r="E399" t="str">
            <v>100809</v>
          </cell>
        </row>
        <row r="400">
          <cell r="E400" t="str">
            <v>100810</v>
          </cell>
        </row>
        <row r="401">
          <cell r="E401" t="str">
            <v>100811</v>
          </cell>
        </row>
        <row r="402">
          <cell r="E402" t="str">
            <v>100812</v>
          </cell>
        </row>
        <row r="403">
          <cell r="E403" t="str">
            <v>100813</v>
          </cell>
        </row>
        <row r="404">
          <cell r="E404" t="str">
            <v>100814</v>
          </cell>
        </row>
        <row r="405">
          <cell r="E405" t="str">
            <v>100815</v>
          </cell>
        </row>
        <row r="406">
          <cell r="E406" t="str">
            <v>100816</v>
          </cell>
        </row>
        <row r="407">
          <cell r="E407" t="str">
            <v>100817</v>
          </cell>
        </row>
        <row r="408">
          <cell r="E408" t="str">
            <v>100818</v>
          </cell>
        </row>
        <row r="409">
          <cell r="E409" t="str">
            <v>100819</v>
          </cell>
        </row>
        <row r="410">
          <cell r="E410" t="str">
            <v>100820</v>
          </cell>
        </row>
        <row r="411">
          <cell r="E411" t="str">
            <v>100899</v>
          </cell>
        </row>
        <row r="412">
          <cell r="E412" t="str">
            <v>100903</v>
          </cell>
        </row>
        <row r="413">
          <cell r="E413" t="str">
            <v>100905</v>
          </cell>
        </row>
        <row r="414">
          <cell r="E414" t="str">
            <v>100906</v>
          </cell>
        </row>
        <row r="415">
          <cell r="E415" t="str">
            <v>100907</v>
          </cell>
        </row>
        <row r="416">
          <cell r="E416" t="str">
            <v>100908</v>
          </cell>
        </row>
        <row r="417">
          <cell r="E417" t="str">
            <v>100909</v>
          </cell>
        </row>
        <row r="418">
          <cell r="E418" t="str">
            <v>100910</v>
          </cell>
        </row>
        <row r="419">
          <cell r="E419" t="str">
            <v>100911</v>
          </cell>
        </row>
        <row r="420">
          <cell r="E420" t="str">
            <v>100912</v>
          </cell>
        </row>
        <row r="421">
          <cell r="E421" t="str">
            <v>100913</v>
          </cell>
        </row>
        <row r="422">
          <cell r="E422" t="str">
            <v>100914</v>
          </cell>
        </row>
        <row r="423">
          <cell r="E423" t="str">
            <v>100915</v>
          </cell>
        </row>
        <row r="424">
          <cell r="E424" t="str">
            <v>100916</v>
          </cell>
        </row>
        <row r="425">
          <cell r="E425" t="str">
            <v>100999</v>
          </cell>
        </row>
        <row r="426">
          <cell r="E426" t="str">
            <v>101003</v>
          </cell>
        </row>
        <row r="427">
          <cell r="E427" t="str">
            <v>101005</v>
          </cell>
        </row>
        <row r="428">
          <cell r="E428" t="str">
            <v>101006</v>
          </cell>
        </row>
        <row r="429">
          <cell r="E429" t="str">
            <v>101007</v>
          </cell>
        </row>
        <row r="430">
          <cell r="E430" t="str">
            <v>101008</v>
          </cell>
        </row>
        <row r="431">
          <cell r="E431" t="str">
            <v>101009</v>
          </cell>
        </row>
        <row r="432">
          <cell r="E432" t="str">
            <v>101010</v>
          </cell>
        </row>
        <row r="433">
          <cell r="E433" t="str">
            <v>101011</v>
          </cell>
        </row>
        <row r="434">
          <cell r="E434" t="str">
            <v>101012</v>
          </cell>
        </row>
        <row r="435">
          <cell r="E435" t="str">
            <v>101013</v>
          </cell>
        </row>
        <row r="436">
          <cell r="E436" t="str">
            <v>101014</v>
          </cell>
        </row>
        <row r="437">
          <cell r="E437" t="str">
            <v>101015</v>
          </cell>
        </row>
        <row r="438">
          <cell r="E438" t="str">
            <v>101016</v>
          </cell>
        </row>
        <row r="439">
          <cell r="E439" t="str">
            <v>101099</v>
          </cell>
        </row>
        <row r="440">
          <cell r="E440" t="str">
            <v>101103</v>
          </cell>
        </row>
        <row r="441">
          <cell r="E441" t="str">
            <v>101105</v>
          </cell>
        </row>
        <row r="442">
          <cell r="E442" t="str">
            <v>101109</v>
          </cell>
        </row>
        <row r="443">
          <cell r="E443" t="str">
            <v>101110</v>
          </cell>
        </row>
        <row r="444">
          <cell r="E444" t="str">
            <v>101111</v>
          </cell>
        </row>
        <row r="445">
          <cell r="E445" t="str">
            <v>101112</v>
          </cell>
        </row>
        <row r="446">
          <cell r="E446" t="str">
            <v>101113</v>
          </cell>
        </row>
        <row r="447">
          <cell r="E447" t="str">
            <v>101114</v>
          </cell>
        </row>
        <row r="448">
          <cell r="E448" t="str">
            <v>101115</v>
          </cell>
        </row>
        <row r="449">
          <cell r="E449" t="str">
            <v>101116</v>
          </cell>
        </row>
        <row r="450">
          <cell r="E450" t="str">
            <v>101117</v>
          </cell>
        </row>
        <row r="451">
          <cell r="E451" t="str">
            <v>101118</v>
          </cell>
        </row>
        <row r="452">
          <cell r="E452" t="str">
            <v>101119</v>
          </cell>
        </row>
        <row r="453">
          <cell r="E453" t="str">
            <v>101120</v>
          </cell>
        </row>
        <row r="454">
          <cell r="E454" t="str">
            <v>101199</v>
          </cell>
        </row>
        <row r="455">
          <cell r="E455" t="str">
            <v>101201</v>
          </cell>
        </row>
        <row r="456">
          <cell r="E456" t="str">
            <v>101203</v>
          </cell>
        </row>
        <row r="457">
          <cell r="E457" t="str">
            <v>101205</v>
          </cell>
        </row>
        <row r="458">
          <cell r="E458" t="str">
            <v>101206</v>
          </cell>
        </row>
        <row r="459">
          <cell r="E459" t="str">
            <v>101208</v>
          </cell>
        </row>
        <row r="460">
          <cell r="E460" t="str">
            <v>101209</v>
          </cell>
        </row>
        <row r="461">
          <cell r="E461" t="str">
            <v>101210</v>
          </cell>
        </row>
        <row r="462">
          <cell r="E462" t="str">
            <v>101211</v>
          </cell>
        </row>
        <row r="463">
          <cell r="E463" t="str">
            <v>101212</v>
          </cell>
        </row>
        <row r="464">
          <cell r="E464" t="str">
            <v>101213</v>
          </cell>
        </row>
        <row r="465">
          <cell r="E465" t="str">
            <v>101299</v>
          </cell>
        </row>
        <row r="466">
          <cell r="E466" t="str">
            <v>101301</v>
          </cell>
        </row>
        <row r="467">
          <cell r="E467" t="str">
            <v>101304</v>
          </cell>
        </row>
        <row r="468">
          <cell r="E468" t="str">
            <v>101306</v>
          </cell>
        </row>
        <row r="469">
          <cell r="E469" t="str">
            <v>101307</v>
          </cell>
        </row>
        <row r="470">
          <cell r="E470" t="str">
            <v>101309</v>
          </cell>
        </row>
        <row r="471">
          <cell r="E471" t="str">
            <v>101310</v>
          </cell>
        </row>
        <row r="472">
          <cell r="E472" t="str">
            <v>101311</v>
          </cell>
        </row>
        <row r="473">
          <cell r="E473" t="str">
            <v>101312</v>
          </cell>
        </row>
        <row r="474">
          <cell r="E474" t="str">
            <v>101313</v>
          </cell>
        </row>
        <row r="475">
          <cell r="E475" t="str">
            <v>101314</v>
          </cell>
        </row>
        <row r="476">
          <cell r="E476" t="str">
            <v>101399</v>
          </cell>
        </row>
        <row r="477">
          <cell r="E477" t="str">
            <v>101401</v>
          </cell>
        </row>
        <row r="478">
          <cell r="E478" t="str">
            <v>110105</v>
          </cell>
        </row>
        <row r="479">
          <cell r="E479" t="str">
            <v>110106</v>
          </cell>
        </row>
        <row r="480">
          <cell r="E480" t="str">
            <v>110107</v>
          </cell>
        </row>
        <row r="481">
          <cell r="E481" t="str">
            <v>110108</v>
          </cell>
        </row>
        <row r="482">
          <cell r="E482" t="str">
            <v>110109</v>
          </cell>
        </row>
        <row r="483">
          <cell r="E483" t="str">
            <v>110110</v>
          </cell>
        </row>
        <row r="484">
          <cell r="E484" t="str">
            <v>110111</v>
          </cell>
        </row>
        <row r="485">
          <cell r="E485" t="str">
            <v>110112</v>
          </cell>
        </row>
        <row r="486">
          <cell r="E486" t="str">
            <v>110113</v>
          </cell>
        </row>
        <row r="487">
          <cell r="E487" t="str">
            <v>110114</v>
          </cell>
        </row>
        <row r="488">
          <cell r="E488" t="str">
            <v>110115</v>
          </cell>
        </row>
        <row r="489">
          <cell r="E489" t="str">
            <v>110116</v>
          </cell>
        </row>
        <row r="490">
          <cell r="E490" t="str">
            <v>110198</v>
          </cell>
        </row>
        <row r="491">
          <cell r="E491" t="str">
            <v>110199</v>
          </cell>
        </row>
        <row r="492">
          <cell r="E492" t="str">
            <v>110202</v>
          </cell>
        </row>
        <row r="493">
          <cell r="E493" t="str">
            <v>110203</v>
          </cell>
        </row>
        <row r="494">
          <cell r="E494" t="str">
            <v>110205</v>
          </cell>
        </row>
        <row r="495">
          <cell r="E495" t="str">
            <v>110206</v>
          </cell>
        </row>
        <row r="496">
          <cell r="E496" t="str">
            <v>110207</v>
          </cell>
        </row>
        <row r="497">
          <cell r="E497" t="str">
            <v>110299</v>
          </cell>
        </row>
        <row r="498">
          <cell r="E498" t="str">
            <v>110301</v>
          </cell>
        </row>
        <row r="499">
          <cell r="E499" t="str">
            <v>110302</v>
          </cell>
        </row>
        <row r="500">
          <cell r="E500" t="str">
            <v>110501</v>
          </cell>
        </row>
        <row r="501">
          <cell r="E501" t="str">
            <v>110502</v>
          </cell>
        </row>
        <row r="502">
          <cell r="E502" t="str">
            <v>110503</v>
          </cell>
        </row>
        <row r="503">
          <cell r="E503" t="str">
            <v>110504</v>
          </cell>
        </row>
        <row r="504">
          <cell r="E504" t="str">
            <v>110599</v>
          </cell>
        </row>
        <row r="505">
          <cell r="E505" t="str">
            <v>120101</v>
          </cell>
        </row>
        <row r="506">
          <cell r="E506" t="str">
            <v>120102</v>
          </cell>
        </row>
        <row r="507">
          <cell r="E507" t="str">
            <v>120103</v>
          </cell>
        </row>
        <row r="508">
          <cell r="E508" t="str">
            <v>120104</v>
          </cell>
        </row>
        <row r="509">
          <cell r="E509" t="str">
            <v>120105</v>
          </cell>
        </row>
        <row r="510">
          <cell r="E510" t="str">
            <v>120106</v>
          </cell>
        </row>
        <row r="511">
          <cell r="E511" t="str">
            <v>120107</v>
          </cell>
        </row>
        <row r="512">
          <cell r="E512" t="str">
            <v>120108</v>
          </cell>
        </row>
        <row r="513">
          <cell r="E513" t="str">
            <v>120109</v>
          </cell>
        </row>
        <row r="514">
          <cell r="E514" t="str">
            <v>120110</v>
          </cell>
        </row>
        <row r="515">
          <cell r="E515" t="str">
            <v>120112</v>
          </cell>
        </row>
        <row r="516">
          <cell r="E516" t="str">
            <v>120113</v>
          </cell>
        </row>
        <row r="517">
          <cell r="E517" t="str">
            <v>120114</v>
          </cell>
        </row>
        <row r="518">
          <cell r="E518" t="str">
            <v>120115</v>
          </cell>
        </row>
        <row r="519">
          <cell r="E519" t="str">
            <v>120116</v>
          </cell>
        </row>
        <row r="520">
          <cell r="E520" t="str">
            <v>120117</v>
          </cell>
        </row>
        <row r="521">
          <cell r="E521" t="str">
            <v>120118</v>
          </cell>
        </row>
        <row r="522">
          <cell r="E522" t="str">
            <v>120119</v>
          </cell>
        </row>
        <row r="523">
          <cell r="E523" t="str">
            <v>120120</v>
          </cell>
        </row>
        <row r="524">
          <cell r="E524" t="str">
            <v>120121</v>
          </cell>
        </row>
        <row r="525">
          <cell r="E525" t="str">
            <v>120199</v>
          </cell>
        </row>
        <row r="526">
          <cell r="E526" t="str">
            <v>120301</v>
          </cell>
        </row>
        <row r="527">
          <cell r="E527" t="str">
            <v>120302</v>
          </cell>
        </row>
        <row r="528">
          <cell r="E528" t="str">
            <v>130101</v>
          </cell>
        </row>
        <row r="529">
          <cell r="E529" t="str">
            <v>130104</v>
          </cell>
        </row>
        <row r="530">
          <cell r="E530" t="str">
            <v>130105</v>
          </cell>
        </row>
        <row r="531">
          <cell r="E531" t="str">
            <v>130109</v>
          </cell>
        </row>
        <row r="532">
          <cell r="E532" t="str">
            <v>130110</v>
          </cell>
        </row>
        <row r="533">
          <cell r="E533" t="str">
            <v>130111</v>
          </cell>
        </row>
        <row r="534">
          <cell r="E534" t="str">
            <v>130112</v>
          </cell>
        </row>
        <row r="535">
          <cell r="E535" t="str">
            <v>130113</v>
          </cell>
        </row>
        <row r="536">
          <cell r="E536" t="str">
            <v>130204</v>
          </cell>
        </row>
        <row r="537">
          <cell r="E537" t="str">
            <v>130205</v>
          </cell>
        </row>
        <row r="538">
          <cell r="E538" t="str">
            <v>130206</v>
          </cell>
        </row>
        <row r="539">
          <cell r="E539" t="str">
            <v>130207</v>
          </cell>
        </row>
        <row r="540">
          <cell r="E540" t="str">
            <v>130208</v>
          </cell>
        </row>
        <row r="541">
          <cell r="E541" t="str">
            <v>130301</v>
          </cell>
        </row>
        <row r="542">
          <cell r="E542" t="str">
            <v>130306</v>
          </cell>
        </row>
        <row r="543">
          <cell r="E543" t="str">
            <v>130307</v>
          </cell>
        </row>
        <row r="544">
          <cell r="E544" t="str">
            <v>130308</v>
          </cell>
        </row>
        <row r="545">
          <cell r="E545" t="str">
            <v>130309</v>
          </cell>
        </row>
        <row r="546">
          <cell r="E546" t="str">
            <v>130310</v>
          </cell>
        </row>
        <row r="547">
          <cell r="E547" t="str">
            <v>130401</v>
          </cell>
        </row>
        <row r="548">
          <cell r="E548" t="str">
            <v>130402</v>
          </cell>
        </row>
        <row r="549">
          <cell r="E549" t="str">
            <v>130403</v>
          </cell>
        </row>
        <row r="550">
          <cell r="E550" t="str">
            <v>130501</v>
          </cell>
        </row>
        <row r="551">
          <cell r="E551" t="str">
            <v>130502</v>
          </cell>
        </row>
        <row r="552">
          <cell r="E552" t="str">
            <v>130503</v>
          </cell>
        </row>
        <row r="553">
          <cell r="E553" t="str">
            <v>130506</v>
          </cell>
        </row>
        <row r="554">
          <cell r="E554" t="str">
            <v>130507</v>
          </cell>
        </row>
        <row r="555">
          <cell r="E555" t="str">
            <v>130508</v>
          </cell>
        </row>
        <row r="556">
          <cell r="E556" t="str">
            <v>130701</v>
          </cell>
        </row>
        <row r="557">
          <cell r="E557" t="str">
            <v>130702</v>
          </cell>
        </row>
        <row r="558">
          <cell r="E558" t="str">
            <v>130703</v>
          </cell>
        </row>
        <row r="559">
          <cell r="E559" t="str">
            <v>130801</v>
          </cell>
        </row>
        <row r="560">
          <cell r="E560" t="str">
            <v>130802</v>
          </cell>
        </row>
        <row r="561">
          <cell r="E561" t="str">
            <v>130899</v>
          </cell>
        </row>
        <row r="562">
          <cell r="E562" t="str">
            <v>140601</v>
          </cell>
        </row>
        <row r="563">
          <cell r="E563" t="str">
            <v>140602</v>
          </cell>
        </row>
        <row r="564">
          <cell r="E564" t="str">
            <v>140603</v>
          </cell>
        </row>
        <row r="565">
          <cell r="E565" t="str">
            <v>140604</v>
          </cell>
        </row>
        <row r="566">
          <cell r="E566" t="str">
            <v>140605</v>
          </cell>
        </row>
        <row r="567">
          <cell r="E567" t="str">
            <v>150101</v>
          </cell>
        </row>
        <row r="568">
          <cell r="E568" t="str">
            <v>150102</v>
          </cell>
        </row>
        <row r="569">
          <cell r="E569" t="str">
            <v>150103</v>
          </cell>
        </row>
        <row r="570">
          <cell r="E570" t="str">
            <v>150104</v>
          </cell>
        </row>
        <row r="571">
          <cell r="E571" t="str">
            <v>150105</v>
          </cell>
        </row>
        <row r="572">
          <cell r="E572" t="str">
            <v>150106</v>
          </cell>
        </row>
        <row r="573">
          <cell r="E573" t="str">
            <v>150107</v>
          </cell>
        </row>
        <row r="574">
          <cell r="E574" t="str">
            <v>150109</v>
          </cell>
        </row>
        <row r="575">
          <cell r="E575" t="str">
            <v>150110</v>
          </cell>
        </row>
        <row r="576">
          <cell r="E576" t="str">
            <v>150111</v>
          </cell>
        </row>
        <row r="577">
          <cell r="E577" t="str">
            <v>150202</v>
          </cell>
        </row>
        <row r="578">
          <cell r="E578" t="str">
            <v>150203</v>
          </cell>
        </row>
        <row r="579">
          <cell r="E579" t="str">
            <v>160103</v>
          </cell>
        </row>
        <row r="580">
          <cell r="E580" t="str">
            <v>160104</v>
          </cell>
        </row>
        <row r="581">
          <cell r="E581" t="str">
            <v>160106</v>
          </cell>
        </row>
        <row r="582">
          <cell r="E582" t="str">
            <v>160107</v>
          </cell>
        </row>
        <row r="583">
          <cell r="E583" t="str">
            <v>160108</v>
          </cell>
        </row>
        <row r="584">
          <cell r="E584" t="str">
            <v>160109</v>
          </cell>
        </row>
        <row r="585">
          <cell r="E585" t="str">
            <v>160110</v>
          </cell>
        </row>
        <row r="586">
          <cell r="E586" t="str">
            <v>160111</v>
          </cell>
        </row>
        <row r="587">
          <cell r="E587" t="str">
            <v>160112</v>
          </cell>
        </row>
        <row r="588">
          <cell r="E588" t="str">
            <v>160113</v>
          </cell>
        </row>
        <row r="589">
          <cell r="E589" t="str">
            <v>160114</v>
          </cell>
        </row>
        <row r="590">
          <cell r="E590" t="str">
            <v>160115</v>
          </cell>
        </row>
        <row r="591">
          <cell r="E591" t="str">
            <v>160116</v>
          </cell>
        </row>
        <row r="592">
          <cell r="E592" t="str">
            <v>160117</v>
          </cell>
        </row>
        <row r="593">
          <cell r="E593" t="str">
            <v>160118</v>
          </cell>
        </row>
        <row r="594">
          <cell r="E594" t="str">
            <v>160119</v>
          </cell>
        </row>
        <row r="595">
          <cell r="E595" t="str">
            <v>160120</v>
          </cell>
        </row>
        <row r="596">
          <cell r="E596" t="str">
            <v>160121</v>
          </cell>
        </row>
        <row r="597">
          <cell r="E597" t="str">
            <v>160122</v>
          </cell>
        </row>
        <row r="598">
          <cell r="E598" t="str">
            <v>160199</v>
          </cell>
        </row>
        <row r="599">
          <cell r="E599" t="str">
            <v>160209</v>
          </cell>
        </row>
        <row r="600">
          <cell r="E600" t="str">
            <v>160210</v>
          </cell>
        </row>
        <row r="601">
          <cell r="E601" t="str">
            <v>160211</v>
          </cell>
        </row>
        <row r="602">
          <cell r="E602" t="str">
            <v>160212</v>
          </cell>
        </row>
        <row r="603">
          <cell r="E603" t="str">
            <v>160213</v>
          </cell>
        </row>
        <row r="604">
          <cell r="E604" t="str">
            <v>160214</v>
          </cell>
        </row>
        <row r="605">
          <cell r="E605" t="str">
            <v>160215</v>
          </cell>
        </row>
        <row r="606">
          <cell r="E606" t="str">
            <v>160216</v>
          </cell>
        </row>
        <row r="607">
          <cell r="E607" t="str">
            <v>160303</v>
          </cell>
        </row>
        <row r="608">
          <cell r="E608" t="str">
            <v>160304</v>
          </cell>
        </row>
        <row r="609">
          <cell r="E609" t="str">
            <v>160305</v>
          </cell>
        </row>
        <row r="610">
          <cell r="E610" t="str">
            <v>160306</v>
          </cell>
        </row>
        <row r="611">
          <cell r="E611" t="str">
            <v>160401</v>
          </cell>
        </row>
        <row r="612">
          <cell r="E612" t="str">
            <v>160402</v>
          </cell>
        </row>
        <row r="613">
          <cell r="E613" t="str">
            <v>160403</v>
          </cell>
        </row>
        <row r="614">
          <cell r="E614" t="str">
            <v>160504</v>
          </cell>
        </row>
        <row r="615">
          <cell r="E615" t="str">
            <v>160505</v>
          </cell>
        </row>
        <row r="616">
          <cell r="E616" t="str">
            <v>160506</v>
          </cell>
        </row>
        <row r="617">
          <cell r="E617" t="str">
            <v>160507</v>
          </cell>
        </row>
        <row r="618">
          <cell r="E618" t="str">
            <v>160508</v>
          </cell>
        </row>
        <row r="619">
          <cell r="E619" t="str">
            <v>160509</v>
          </cell>
        </row>
        <row r="620">
          <cell r="E620" t="str">
            <v>160601</v>
          </cell>
        </row>
        <row r="621">
          <cell r="E621" t="str">
            <v>160602</v>
          </cell>
        </row>
        <row r="622">
          <cell r="E622" t="str">
            <v>160603</v>
          </cell>
        </row>
        <row r="623">
          <cell r="E623" t="str">
            <v>160604</v>
          </cell>
        </row>
        <row r="624">
          <cell r="E624" t="str">
            <v>160605</v>
          </cell>
        </row>
        <row r="625">
          <cell r="E625" t="str">
            <v>160606</v>
          </cell>
        </row>
        <row r="626">
          <cell r="E626" t="str">
            <v>160708</v>
          </cell>
        </row>
        <row r="627">
          <cell r="E627" t="str">
            <v>160709</v>
          </cell>
        </row>
        <row r="628">
          <cell r="E628" t="str">
            <v>160799</v>
          </cell>
        </row>
        <row r="629">
          <cell r="E629" t="str">
            <v>160801</v>
          </cell>
        </row>
        <row r="630">
          <cell r="E630" t="str">
            <v>160802</v>
          </cell>
        </row>
        <row r="631">
          <cell r="E631" t="str">
            <v>160803</v>
          </cell>
        </row>
        <row r="632">
          <cell r="E632" t="str">
            <v>160804</v>
          </cell>
        </row>
        <row r="633">
          <cell r="E633" t="str">
            <v>160805</v>
          </cell>
        </row>
        <row r="634">
          <cell r="E634" t="str">
            <v>160806</v>
          </cell>
        </row>
        <row r="635">
          <cell r="E635" t="str">
            <v>160807</v>
          </cell>
        </row>
        <row r="636">
          <cell r="E636" t="str">
            <v>160901</v>
          </cell>
        </row>
        <row r="637">
          <cell r="E637" t="str">
            <v>160902</v>
          </cell>
        </row>
        <row r="638">
          <cell r="E638" t="str">
            <v>160903</v>
          </cell>
        </row>
        <row r="639">
          <cell r="E639" t="str">
            <v>160904</v>
          </cell>
        </row>
        <row r="640">
          <cell r="E640" t="str">
            <v>161001</v>
          </cell>
        </row>
        <row r="641">
          <cell r="E641" t="str">
            <v>161002</v>
          </cell>
        </row>
        <row r="642">
          <cell r="E642" t="str">
            <v>161003</v>
          </cell>
        </row>
        <row r="643">
          <cell r="E643" t="str">
            <v>161004</v>
          </cell>
        </row>
        <row r="644">
          <cell r="E644" t="str">
            <v>161101</v>
          </cell>
        </row>
        <row r="645">
          <cell r="E645" t="str">
            <v>161102</v>
          </cell>
        </row>
        <row r="646">
          <cell r="E646" t="str">
            <v>161103</v>
          </cell>
        </row>
        <row r="647">
          <cell r="E647" t="str">
            <v>161104</v>
          </cell>
        </row>
        <row r="648">
          <cell r="E648" t="str">
            <v>161105</v>
          </cell>
        </row>
        <row r="649">
          <cell r="E649" t="str">
            <v>161106</v>
          </cell>
        </row>
        <row r="650">
          <cell r="E650" t="str">
            <v>170101</v>
          </cell>
        </row>
        <row r="651">
          <cell r="E651" t="str">
            <v>170102</v>
          </cell>
        </row>
        <row r="652">
          <cell r="E652" t="str">
            <v>170103</v>
          </cell>
        </row>
        <row r="653">
          <cell r="E653" t="str">
            <v>170106</v>
          </cell>
        </row>
        <row r="654">
          <cell r="E654" t="str">
            <v>170107</v>
          </cell>
        </row>
        <row r="655">
          <cell r="E655" t="str">
            <v>170201</v>
          </cell>
        </row>
        <row r="656">
          <cell r="E656" t="str">
            <v>170202</v>
          </cell>
        </row>
        <row r="657">
          <cell r="E657" t="str">
            <v>170203</v>
          </cell>
        </row>
        <row r="658">
          <cell r="E658" t="str">
            <v>170204</v>
          </cell>
        </row>
        <row r="659">
          <cell r="E659" t="str">
            <v>170301</v>
          </cell>
        </row>
        <row r="660">
          <cell r="E660" t="str">
            <v>170302</v>
          </cell>
        </row>
        <row r="661">
          <cell r="E661" t="str">
            <v>170303</v>
          </cell>
        </row>
        <row r="662">
          <cell r="E662" t="str">
            <v>170401</v>
          </cell>
        </row>
        <row r="663">
          <cell r="E663" t="str">
            <v>170402</v>
          </cell>
        </row>
        <row r="664">
          <cell r="E664" t="str">
            <v>170403</v>
          </cell>
        </row>
        <row r="665">
          <cell r="E665" t="str">
            <v>170404</v>
          </cell>
        </row>
        <row r="666">
          <cell r="E666" t="str">
            <v>170405</v>
          </cell>
        </row>
        <row r="667">
          <cell r="E667" t="str">
            <v>170406</v>
          </cell>
        </row>
        <row r="668">
          <cell r="E668" t="str">
            <v>170407</v>
          </cell>
        </row>
        <row r="669">
          <cell r="E669" t="str">
            <v>170409</v>
          </cell>
        </row>
        <row r="670">
          <cell r="E670" t="str">
            <v>170410</v>
          </cell>
        </row>
        <row r="671">
          <cell r="E671" t="str">
            <v>170411</v>
          </cell>
        </row>
        <row r="672">
          <cell r="E672" t="str">
            <v>170503</v>
          </cell>
        </row>
        <row r="673">
          <cell r="E673" t="str">
            <v>170504</v>
          </cell>
        </row>
        <row r="674">
          <cell r="E674" t="str">
            <v>170505</v>
          </cell>
        </row>
        <row r="675">
          <cell r="E675" t="str">
            <v>170506</v>
          </cell>
        </row>
        <row r="676">
          <cell r="E676" t="str">
            <v>170507</v>
          </cell>
        </row>
        <row r="677">
          <cell r="E677" t="str">
            <v>170508</v>
          </cell>
        </row>
        <row r="678">
          <cell r="E678" t="str">
            <v>170601</v>
          </cell>
        </row>
        <row r="679">
          <cell r="E679" t="str">
            <v>170603</v>
          </cell>
        </row>
        <row r="680">
          <cell r="E680" t="str">
            <v>170604</v>
          </cell>
        </row>
        <row r="681">
          <cell r="E681" t="str">
            <v>170605</v>
          </cell>
        </row>
        <row r="682">
          <cell r="E682" t="str">
            <v>170801</v>
          </cell>
        </row>
        <row r="683">
          <cell r="E683" t="str">
            <v>170802</v>
          </cell>
        </row>
        <row r="684">
          <cell r="E684" t="str">
            <v>170901</v>
          </cell>
        </row>
        <row r="685">
          <cell r="E685" t="str">
            <v>170902</v>
          </cell>
        </row>
        <row r="686">
          <cell r="E686" t="str">
            <v>170903</v>
          </cell>
        </row>
        <row r="687">
          <cell r="E687" t="str">
            <v>170904</v>
          </cell>
        </row>
        <row r="688">
          <cell r="E688" t="str">
            <v>180101</v>
          </cell>
        </row>
        <row r="689">
          <cell r="E689" t="str">
            <v>180102</v>
          </cell>
        </row>
        <row r="690">
          <cell r="E690" t="str">
            <v>180103</v>
          </cell>
        </row>
        <row r="691">
          <cell r="E691" t="str">
            <v>180104</v>
          </cell>
        </row>
        <row r="692">
          <cell r="E692" t="str">
            <v>180106</v>
          </cell>
        </row>
        <row r="693">
          <cell r="E693" t="str">
            <v>180107</v>
          </cell>
        </row>
        <row r="694">
          <cell r="E694" t="str">
            <v>180108</v>
          </cell>
        </row>
        <row r="695">
          <cell r="E695" t="str">
            <v>180109</v>
          </cell>
        </row>
        <row r="696">
          <cell r="E696" t="str">
            <v>180110</v>
          </cell>
        </row>
        <row r="697">
          <cell r="E697" t="str">
            <v>180201</v>
          </cell>
        </row>
        <row r="698">
          <cell r="E698" t="str">
            <v>180202</v>
          </cell>
        </row>
        <row r="699">
          <cell r="E699" t="str">
            <v>180203</v>
          </cell>
        </row>
        <row r="700">
          <cell r="E700" t="str">
            <v>180205</v>
          </cell>
        </row>
        <row r="701">
          <cell r="E701" t="str">
            <v>180206</v>
          </cell>
        </row>
        <row r="702">
          <cell r="E702" t="str">
            <v>180207</v>
          </cell>
        </row>
        <row r="703">
          <cell r="E703" t="str">
            <v>180208</v>
          </cell>
        </row>
        <row r="704">
          <cell r="E704" t="str">
            <v>190102</v>
          </cell>
        </row>
        <row r="705">
          <cell r="E705" t="str">
            <v>190105</v>
          </cell>
        </row>
        <row r="706">
          <cell r="E706" t="str">
            <v>190106</v>
          </cell>
        </row>
        <row r="707">
          <cell r="E707" t="str">
            <v>190107</v>
          </cell>
        </row>
        <row r="708">
          <cell r="E708" t="str">
            <v>190110</v>
          </cell>
        </row>
        <row r="709">
          <cell r="E709" t="str">
            <v>190111</v>
          </cell>
        </row>
        <row r="710">
          <cell r="E710" t="str">
            <v>190112</v>
          </cell>
        </row>
        <row r="711">
          <cell r="E711" t="str">
            <v>190113</v>
          </cell>
        </row>
        <row r="712">
          <cell r="E712" t="str">
            <v>190114</v>
          </cell>
        </row>
        <row r="713">
          <cell r="E713" t="str">
            <v>190115</v>
          </cell>
        </row>
        <row r="714">
          <cell r="E714" t="str">
            <v>190116</v>
          </cell>
        </row>
        <row r="715">
          <cell r="E715" t="str">
            <v>190117</v>
          </cell>
        </row>
        <row r="716">
          <cell r="E716" t="str">
            <v>190118</v>
          </cell>
        </row>
        <row r="717">
          <cell r="E717" t="str">
            <v>190119</v>
          </cell>
        </row>
        <row r="718">
          <cell r="E718" t="str">
            <v>190199</v>
          </cell>
        </row>
        <row r="719">
          <cell r="E719" t="str">
            <v>190203</v>
          </cell>
        </row>
        <row r="720">
          <cell r="E720" t="str">
            <v>190204</v>
          </cell>
        </row>
        <row r="721">
          <cell r="E721" t="str">
            <v>190205</v>
          </cell>
        </row>
        <row r="722">
          <cell r="E722" t="str">
            <v>190206</v>
          </cell>
        </row>
        <row r="723">
          <cell r="E723" t="str">
            <v>190207</v>
          </cell>
        </row>
        <row r="724">
          <cell r="E724" t="str">
            <v>190208</v>
          </cell>
        </row>
        <row r="725">
          <cell r="E725" t="str">
            <v>190209</v>
          </cell>
        </row>
        <row r="726">
          <cell r="E726" t="str">
            <v>190210</v>
          </cell>
        </row>
        <row r="727">
          <cell r="E727" t="str">
            <v>190211</v>
          </cell>
        </row>
        <row r="728">
          <cell r="E728" t="str">
            <v>190299</v>
          </cell>
        </row>
        <row r="729">
          <cell r="E729" t="str">
            <v>190304</v>
          </cell>
        </row>
        <row r="730">
          <cell r="E730" t="str">
            <v>190305</v>
          </cell>
        </row>
        <row r="731">
          <cell r="E731" t="str">
            <v>190306</v>
          </cell>
        </row>
        <row r="732">
          <cell r="E732" t="str">
            <v>190307</v>
          </cell>
        </row>
        <row r="733">
          <cell r="E733" t="str">
            <v>190401</v>
          </cell>
        </row>
        <row r="734">
          <cell r="E734" t="str">
            <v>190402</v>
          </cell>
        </row>
        <row r="735">
          <cell r="E735" t="str">
            <v>190403</v>
          </cell>
        </row>
        <row r="736">
          <cell r="E736" t="str">
            <v>190404</v>
          </cell>
        </row>
        <row r="737">
          <cell r="E737" t="str">
            <v>190501</v>
          </cell>
        </row>
        <row r="738">
          <cell r="E738" t="str">
            <v>190502</v>
          </cell>
        </row>
        <row r="739">
          <cell r="E739" t="str">
            <v>190503</v>
          </cell>
        </row>
        <row r="740">
          <cell r="E740" t="str">
            <v>190599</v>
          </cell>
        </row>
        <row r="741">
          <cell r="E741" t="str">
            <v>190603</v>
          </cell>
        </row>
        <row r="742">
          <cell r="E742" t="str">
            <v>190604</v>
          </cell>
        </row>
        <row r="743">
          <cell r="E743" t="str">
            <v>190605</v>
          </cell>
        </row>
        <row r="744">
          <cell r="E744" t="str">
            <v>190606</v>
          </cell>
        </row>
        <row r="745">
          <cell r="E745" t="str">
            <v>190699</v>
          </cell>
        </row>
        <row r="746">
          <cell r="E746" t="str">
            <v>190702</v>
          </cell>
        </row>
        <row r="747">
          <cell r="E747" t="str">
            <v>190703</v>
          </cell>
        </row>
        <row r="748">
          <cell r="E748" t="str">
            <v>190801</v>
          </cell>
        </row>
        <row r="749">
          <cell r="E749" t="str">
            <v>190802</v>
          </cell>
        </row>
        <row r="750">
          <cell r="E750" t="str">
            <v>190805</v>
          </cell>
        </row>
        <row r="751">
          <cell r="E751" t="str">
            <v>190806</v>
          </cell>
        </row>
        <row r="752">
          <cell r="E752" t="str">
            <v>190807</v>
          </cell>
        </row>
        <row r="753">
          <cell r="E753" t="str">
            <v>190808</v>
          </cell>
        </row>
        <row r="754">
          <cell r="E754" t="str">
            <v>190809</v>
          </cell>
        </row>
        <row r="755">
          <cell r="E755" t="str">
            <v>190810</v>
          </cell>
        </row>
        <row r="756">
          <cell r="E756" t="str">
            <v>190811</v>
          </cell>
        </row>
        <row r="757">
          <cell r="E757" t="str">
            <v>190812</v>
          </cell>
        </row>
        <row r="758">
          <cell r="E758" t="str">
            <v>190813</v>
          </cell>
        </row>
        <row r="759">
          <cell r="E759" t="str">
            <v>190814</v>
          </cell>
        </row>
        <row r="760">
          <cell r="E760" t="str">
            <v>190899</v>
          </cell>
        </row>
        <row r="761">
          <cell r="E761" t="str">
            <v>190901</v>
          </cell>
        </row>
        <row r="762">
          <cell r="E762" t="str">
            <v>190902</v>
          </cell>
        </row>
        <row r="763">
          <cell r="E763" t="str">
            <v>190903</v>
          </cell>
        </row>
        <row r="764">
          <cell r="E764" t="str">
            <v>190904</v>
          </cell>
        </row>
        <row r="765">
          <cell r="E765" t="str">
            <v>190905</v>
          </cell>
        </row>
        <row r="766">
          <cell r="E766" t="str">
            <v>190906</v>
          </cell>
        </row>
        <row r="767">
          <cell r="E767" t="str">
            <v>190999</v>
          </cell>
        </row>
        <row r="768">
          <cell r="E768" t="str">
            <v>191001</v>
          </cell>
        </row>
        <row r="769">
          <cell r="E769" t="str">
            <v>191002</v>
          </cell>
        </row>
        <row r="770">
          <cell r="E770" t="str">
            <v>191003</v>
          </cell>
        </row>
        <row r="771">
          <cell r="E771" t="str">
            <v>191004</v>
          </cell>
        </row>
        <row r="772">
          <cell r="E772" t="str">
            <v>191005</v>
          </cell>
        </row>
        <row r="773">
          <cell r="E773" t="str">
            <v>191006</v>
          </cell>
        </row>
        <row r="774">
          <cell r="E774" t="str">
            <v>191101</v>
          </cell>
        </row>
        <row r="775">
          <cell r="E775" t="str">
            <v>191102</v>
          </cell>
        </row>
        <row r="776">
          <cell r="E776" t="str">
            <v>191103</v>
          </cell>
        </row>
        <row r="777">
          <cell r="E777" t="str">
            <v>191104</v>
          </cell>
        </row>
        <row r="778">
          <cell r="E778" t="str">
            <v>191105</v>
          </cell>
        </row>
        <row r="779">
          <cell r="E779" t="str">
            <v>191106</v>
          </cell>
        </row>
        <row r="780">
          <cell r="E780" t="str">
            <v>191107</v>
          </cell>
        </row>
        <row r="781">
          <cell r="E781" t="str">
            <v>191199</v>
          </cell>
        </row>
        <row r="782">
          <cell r="E782" t="str">
            <v>191201</v>
          </cell>
        </row>
        <row r="783">
          <cell r="E783" t="str">
            <v>191202</v>
          </cell>
        </row>
        <row r="784">
          <cell r="E784" t="str">
            <v>191203</v>
          </cell>
        </row>
        <row r="785">
          <cell r="E785" t="str">
            <v>191204</v>
          </cell>
        </row>
        <row r="786">
          <cell r="E786" t="str">
            <v>191205</v>
          </cell>
        </row>
        <row r="787">
          <cell r="E787" t="str">
            <v>191206</v>
          </cell>
        </row>
        <row r="788">
          <cell r="E788" t="str">
            <v>191207</v>
          </cell>
        </row>
        <row r="789">
          <cell r="E789" t="str">
            <v>191208</v>
          </cell>
        </row>
        <row r="790">
          <cell r="E790" t="str">
            <v>191209</v>
          </cell>
        </row>
        <row r="791">
          <cell r="E791" t="str">
            <v>191210</v>
          </cell>
        </row>
        <row r="792">
          <cell r="E792" t="str">
            <v>191211</v>
          </cell>
        </row>
        <row r="793">
          <cell r="E793" t="str">
            <v>191212</v>
          </cell>
        </row>
        <row r="794">
          <cell r="E794" t="str">
            <v>191301</v>
          </cell>
        </row>
        <row r="795">
          <cell r="E795" t="str">
            <v>191302</v>
          </cell>
        </row>
        <row r="796">
          <cell r="E796" t="str">
            <v>191303</v>
          </cell>
        </row>
        <row r="797">
          <cell r="E797" t="str">
            <v>191304</v>
          </cell>
        </row>
        <row r="798">
          <cell r="E798" t="str">
            <v>191305</v>
          </cell>
        </row>
        <row r="799">
          <cell r="E799" t="str">
            <v>191306</v>
          </cell>
        </row>
        <row r="800">
          <cell r="E800" t="str">
            <v>191307</v>
          </cell>
        </row>
        <row r="801">
          <cell r="E801" t="str">
            <v>191308</v>
          </cell>
        </row>
        <row r="802">
          <cell r="E802" t="str">
            <v>200101</v>
          </cell>
        </row>
        <row r="803">
          <cell r="E803" t="str">
            <v>200102</v>
          </cell>
        </row>
        <row r="804">
          <cell r="E804" t="str">
            <v>200108</v>
          </cell>
        </row>
        <row r="805">
          <cell r="E805" t="str">
            <v>200110</v>
          </cell>
        </row>
        <row r="806">
          <cell r="E806" t="str">
            <v>200111</v>
          </cell>
        </row>
        <row r="807">
          <cell r="E807" t="str">
            <v>200113</v>
          </cell>
        </row>
        <row r="808">
          <cell r="E808" t="str">
            <v>200114</v>
          </cell>
        </row>
        <row r="809">
          <cell r="E809" t="str">
            <v>200115</v>
          </cell>
        </row>
        <row r="810">
          <cell r="E810" t="str">
            <v>200117</v>
          </cell>
        </row>
        <row r="811">
          <cell r="E811" t="str">
            <v>200119</v>
          </cell>
        </row>
        <row r="812">
          <cell r="E812" t="str">
            <v>200121</v>
          </cell>
        </row>
        <row r="813">
          <cell r="E813" t="str">
            <v>200123</v>
          </cell>
        </row>
        <row r="814">
          <cell r="E814" t="str">
            <v>200125</v>
          </cell>
        </row>
        <row r="815">
          <cell r="E815" t="str">
            <v>200126</v>
          </cell>
        </row>
        <row r="816">
          <cell r="E816" t="str">
            <v>200127</v>
          </cell>
        </row>
        <row r="817">
          <cell r="E817" t="str">
            <v>200128</v>
          </cell>
        </row>
        <row r="818">
          <cell r="E818" t="str">
            <v>200129</v>
          </cell>
        </row>
        <row r="819">
          <cell r="E819" t="str">
            <v>200130</v>
          </cell>
        </row>
        <row r="820">
          <cell r="E820" t="str">
            <v>200131</v>
          </cell>
        </row>
        <row r="821">
          <cell r="E821" t="str">
            <v>200132</v>
          </cell>
        </row>
        <row r="822">
          <cell r="E822" t="str">
            <v>200133</v>
          </cell>
        </row>
        <row r="823">
          <cell r="E823" t="str">
            <v>200134</v>
          </cell>
        </row>
        <row r="824">
          <cell r="E824" t="str">
            <v>200135</v>
          </cell>
        </row>
        <row r="825">
          <cell r="E825" t="str">
            <v>200136</v>
          </cell>
        </row>
        <row r="826">
          <cell r="E826" t="str">
            <v>200137</v>
          </cell>
        </row>
        <row r="827">
          <cell r="E827" t="str">
            <v>200138</v>
          </cell>
        </row>
        <row r="828">
          <cell r="E828" t="str">
            <v>200139</v>
          </cell>
        </row>
        <row r="829">
          <cell r="E829" t="str">
            <v>200140</v>
          </cell>
        </row>
        <row r="830">
          <cell r="E830" t="str">
            <v>200141</v>
          </cell>
        </row>
        <row r="831">
          <cell r="E831" t="str">
            <v>200199</v>
          </cell>
        </row>
        <row r="832">
          <cell r="E832" t="str">
            <v>200201</v>
          </cell>
        </row>
        <row r="833">
          <cell r="E833" t="str">
            <v>200202</v>
          </cell>
        </row>
        <row r="834">
          <cell r="E834" t="str">
            <v>200203</v>
          </cell>
        </row>
        <row r="835">
          <cell r="E835" t="str">
            <v>200301</v>
          </cell>
        </row>
        <row r="836">
          <cell r="E836" t="str">
            <v>200302</v>
          </cell>
        </row>
        <row r="837">
          <cell r="E837" t="str">
            <v>200303</v>
          </cell>
        </row>
        <row r="838">
          <cell r="E838" t="str">
            <v>200304</v>
          </cell>
        </row>
        <row r="839">
          <cell r="E839" t="str">
            <v>200306</v>
          </cell>
        </row>
        <row r="840">
          <cell r="E840" t="str">
            <v>200307</v>
          </cell>
        </row>
        <row r="841">
          <cell r="E841" t="str">
            <v>200399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ão PERSU"/>
      <sheetName val="SGRU"/>
      <sheetName val="RUB depositado aterro"/>
      <sheetName val="Meta DQR"/>
      <sheetName val="Saídas_TD"/>
      <sheetName val="RESULTANTES_TD"/>
      <sheetName val="Perigosidade"/>
      <sheetName val="Janeiro_Dezembro 2016_DFEMR"/>
      <sheetName val="População 2017"/>
      <sheetName val="População"/>
      <sheetName val="ENTRADAS_TD"/>
      <sheetName val="Armazenados2015_2016"/>
      <sheetName val="INERPA (2)"/>
      <sheetName val="Armazenados2017"/>
      <sheetName val="Total SGRU"/>
      <sheetName val="Composto"/>
      <sheetName val="Energia"/>
      <sheetName val="OG"/>
      <sheetName val="Cálculos AUXILIARES"/>
      <sheetName val="Folha2"/>
      <sheetName val="Interno"/>
      <sheetName val="T, S (Municipio)"/>
      <sheetName val="Retomas RS_Meta"/>
      <sheetName val="Meta RUB por Sistema"/>
      <sheetName val="Indicadores RU"/>
      <sheetName val="A, EVE, TM, VO (municipio)"/>
      <sheetName val="Cálculo Infra-Estruturas"/>
      <sheetName val="Retomados (T3+S5)"/>
      <sheetName val="Folha3"/>
      <sheetName val="Resultantes"/>
      <sheetName val="Folha1"/>
      <sheetName val="Entradas"/>
      <sheetName val="DQR por Sistema"/>
      <sheetName val="Folha4"/>
      <sheetName val="Saídas"/>
      <sheetName val="Biogás"/>
      <sheetName val="Retomas"/>
      <sheetName val="Fluxog_Algar"/>
      <sheetName val="Fluxog_AMARSUL"/>
      <sheetName val="Fluxog_Ambilital"/>
      <sheetName val="Fluxog_Ambisousa"/>
      <sheetName val="Fluxog_AMCAL"/>
      <sheetName val="Fluxog_BRAVAL"/>
      <sheetName val="Fluxog_Ecolezíria"/>
      <sheetName val="Fluxog_ERSUC"/>
      <sheetName val="Fluxog_Gesamb"/>
      <sheetName val="Fluxog_Lipor"/>
      <sheetName val="Fluxog_ Planalto Beirão"/>
      <sheetName val="Fluxog_Resialentejo"/>
      <sheetName val="Fluxog_Resíduos Nordeste"/>
      <sheetName val="Fluxog_Resiestrela"/>
      <sheetName val="Fluxog_Resinorte"/>
      <sheetName val="Fluxog_Resitejo"/>
      <sheetName val="Fluxog_Resulima"/>
      <sheetName val="Fluxog_Suldouro"/>
      <sheetName val="Fluxog_Tratolixo"/>
      <sheetName val="Fluxog_VALNOR"/>
      <sheetName val="Fluxog_Valorlis"/>
      <sheetName val="Fluxog_Valorminho"/>
      <sheetName val="Fluxog_Valorsul"/>
      <sheetName val="Fluxog_Algar (2)"/>
      <sheetName val="FluxoG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C5">
            <v>275594.35200000001</v>
          </cell>
          <cell r="D5">
            <v>91720.553999999975</v>
          </cell>
          <cell r="E5">
            <v>20749.899999999998</v>
          </cell>
          <cell r="F5">
            <v>6024.11</v>
          </cell>
        </row>
        <row r="6">
          <cell r="C6">
            <v>341862.18</v>
          </cell>
          <cell r="D6">
            <v>80030.623000000007</v>
          </cell>
          <cell r="E6">
            <v>3071.8879999999995</v>
          </cell>
          <cell r="F6">
            <v>7854.12</v>
          </cell>
        </row>
        <row r="7">
          <cell r="C7">
            <v>56584.031999999999</v>
          </cell>
          <cell r="D7">
            <v>6508.848</v>
          </cell>
          <cell r="E7">
            <v>0</v>
          </cell>
        </row>
        <row r="8">
          <cell r="C8">
            <v>124197.12999999999</v>
          </cell>
          <cell r="D8">
            <v>8657.1310000000012</v>
          </cell>
          <cell r="E8">
            <v>0.52</v>
          </cell>
        </row>
        <row r="9">
          <cell r="C9">
            <v>9330.6</v>
          </cell>
          <cell r="D9">
            <v>2473.84</v>
          </cell>
          <cell r="E9">
            <v>736.72</v>
          </cell>
        </row>
        <row r="10">
          <cell r="C10">
            <v>90518</v>
          </cell>
          <cell r="D10">
            <v>21206.512999999999</v>
          </cell>
          <cell r="E10">
            <v>2422.3199999999997</v>
          </cell>
          <cell r="F10">
            <v>6307.7</v>
          </cell>
        </row>
        <row r="11">
          <cell r="C11">
            <v>52403.380000000005</v>
          </cell>
          <cell r="D11">
            <v>4243.4799999999996</v>
          </cell>
        </row>
        <row r="12">
          <cell r="C12">
            <v>344304.18</v>
          </cell>
          <cell r="D12">
            <v>43315</v>
          </cell>
          <cell r="E12">
            <v>5683.91</v>
          </cell>
        </row>
        <row r="13">
          <cell r="C13">
            <v>65500.36</v>
          </cell>
          <cell r="D13">
            <v>12386.233</v>
          </cell>
          <cell r="E13">
            <v>637.98</v>
          </cell>
        </row>
        <row r="14">
          <cell r="C14">
            <v>396121.98000000004</v>
          </cell>
          <cell r="D14">
            <v>98833.12</v>
          </cell>
          <cell r="E14">
            <v>7376.4599999999991</v>
          </cell>
          <cell r="F14">
            <v>7471.52</v>
          </cell>
        </row>
        <row r="15">
          <cell r="C15">
            <v>114981.50000000001</v>
          </cell>
          <cell r="D15">
            <v>10414.092999999999</v>
          </cell>
          <cell r="E15">
            <v>3270.4900000000007</v>
          </cell>
          <cell r="F15">
            <v>6907.2500000000009</v>
          </cell>
        </row>
        <row r="16">
          <cell r="C16">
            <v>39874.182000000001</v>
          </cell>
          <cell r="D16">
            <v>5070.8310000000001</v>
          </cell>
          <cell r="E16">
            <v>778.14319999999987</v>
          </cell>
          <cell r="F16">
            <v>1.52</v>
          </cell>
        </row>
        <row r="17">
          <cell r="C17">
            <v>52133.62</v>
          </cell>
          <cell r="D17">
            <v>4393.914169300001</v>
          </cell>
          <cell r="E17">
            <v>356.07999999999993</v>
          </cell>
          <cell r="F17">
            <v>23.4</v>
          </cell>
        </row>
        <row r="18">
          <cell r="C18">
            <v>65761.070000000007</v>
          </cell>
          <cell r="D18">
            <v>7514.2400000000007</v>
          </cell>
          <cell r="E18">
            <v>302.34000000000003</v>
          </cell>
        </row>
        <row r="19">
          <cell r="C19">
            <v>317499.81999999995</v>
          </cell>
          <cell r="D19">
            <v>43677.552799999998</v>
          </cell>
          <cell r="F19">
            <v>103.9</v>
          </cell>
        </row>
        <row r="20">
          <cell r="C20">
            <v>73061.880000000019</v>
          </cell>
          <cell r="D20">
            <v>11292.079</v>
          </cell>
          <cell r="E20">
            <v>8759.875</v>
          </cell>
          <cell r="F20">
            <v>69023.781999999992</v>
          </cell>
        </row>
        <row r="21">
          <cell r="C21">
            <v>117913.22</v>
          </cell>
          <cell r="D21">
            <v>14637.130000000001</v>
          </cell>
          <cell r="E21">
            <v>929.9</v>
          </cell>
          <cell r="F21">
            <v>461.24</v>
          </cell>
        </row>
        <row r="22">
          <cell r="C22">
            <v>165678.39999999999</v>
          </cell>
          <cell r="D22">
            <v>24092.959999999999</v>
          </cell>
          <cell r="E22">
            <v>671.21000000000015</v>
          </cell>
          <cell r="F22">
            <v>602.38</v>
          </cell>
        </row>
        <row r="23">
          <cell r="C23">
            <v>305834.54839999997</v>
          </cell>
          <cell r="D23">
            <v>118531.98299999998</v>
          </cell>
          <cell r="E23">
            <v>2186.1</v>
          </cell>
          <cell r="F23">
            <v>3239.46</v>
          </cell>
        </row>
        <row r="24">
          <cell r="C24">
            <v>95008.59</v>
          </cell>
          <cell r="D24">
            <v>19995.475390161184</v>
          </cell>
          <cell r="E24">
            <v>1035.5999999999999</v>
          </cell>
          <cell r="F24">
            <v>5770.085</v>
          </cell>
        </row>
        <row r="25">
          <cell r="C25">
            <v>103565.44</v>
          </cell>
          <cell r="D25">
            <v>15970.73</v>
          </cell>
          <cell r="E25">
            <v>185.58</v>
          </cell>
        </row>
        <row r="26">
          <cell r="C26">
            <v>33974.06</v>
          </cell>
          <cell r="D26">
            <v>3241.1300000000006</v>
          </cell>
          <cell r="E26">
            <v>710.22</v>
          </cell>
        </row>
        <row r="27">
          <cell r="C27">
            <v>638452.17000000004</v>
          </cell>
          <cell r="D27">
            <v>117704.17498978539</v>
          </cell>
          <cell r="E27">
            <v>39296.577000000005</v>
          </cell>
          <cell r="F27">
            <v>3586.25</v>
          </cell>
        </row>
        <row r="28">
          <cell r="C28">
            <v>90509.65999999996</v>
          </cell>
          <cell r="D28">
            <v>27425.640000000003</v>
          </cell>
          <cell r="E28">
            <v>6014.1599999999989</v>
          </cell>
          <cell r="F28">
            <v>20620.599999999995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C6">
            <v>243983.15700000004</v>
          </cell>
          <cell r="F6">
            <v>15569.000999999997</v>
          </cell>
          <cell r="H6">
            <v>40893.953999999983</v>
          </cell>
          <cell r="M6">
            <v>6024.11</v>
          </cell>
          <cell r="V6">
            <v>27855.032000000003</v>
          </cell>
          <cell r="Z6">
            <v>0</v>
          </cell>
          <cell r="AX6">
            <v>10694.193000000001</v>
          </cell>
          <cell r="AY6">
            <v>4443.5589999999993</v>
          </cell>
          <cell r="BN6">
            <v>23641.035999999996</v>
          </cell>
          <cell r="CG6">
            <v>7970.1590000000006</v>
          </cell>
          <cell r="CK6">
            <v>350.06</v>
          </cell>
          <cell r="CL6">
            <v>387.28</v>
          </cell>
          <cell r="DC6">
            <v>994.81500000000005</v>
          </cell>
          <cell r="DG6">
            <v>0</v>
          </cell>
          <cell r="DM6">
            <v>20561.816000000003</v>
          </cell>
          <cell r="DN6">
            <v>6015.1959999999999</v>
          </cell>
          <cell r="DO6">
            <v>1320.6410000000001</v>
          </cell>
          <cell r="DP6">
            <v>0</v>
          </cell>
          <cell r="ED6">
            <v>0</v>
          </cell>
          <cell r="EE6">
            <v>0</v>
          </cell>
          <cell r="EF6">
            <v>0</v>
          </cell>
          <cell r="EG6">
            <v>6244.0339999999997</v>
          </cell>
          <cell r="EH6">
            <v>2228.3919999999998</v>
          </cell>
          <cell r="EI6">
            <v>1614.1159999999998</v>
          </cell>
          <cell r="EJ6">
            <v>2148.212</v>
          </cell>
        </row>
        <row r="7">
          <cell r="C7">
            <v>166741.85999999999</v>
          </cell>
          <cell r="D7">
            <v>3986.9600000000005</v>
          </cell>
          <cell r="F7">
            <v>2510.1899999999991</v>
          </cell>
          <cell r="G7">
            <v>510.73</v>
          </cell>
          <cell r="H7">
            <v>45969.74</v>
          </cell>
          <cell r="M7">
            <v>7854.12</v>
          </cell>
          <cell r="V7">
            <v>132448.492</v>
          </cell>
          <cell r="Z7">
            <v>0</v>
          </cell>
          <cell r="BN7">
            <v>76174.320000000007</v>
          </cell>
          <cell r="BO7">
            <v>289.55</v>
          </cell>
          <cell r="BP7">
            <v>45.510000000000005</v>
          </cell>
          <cell r="BQ7">
            <v>181.17</v>
          </cell>
          <cell r="CA7">
            <v>12399.27</v>
          </cell>
          <cell r="CE7">
            <v>0</v>
          </cell>
          <cell r="CG7">
            <v>98945.999999999985</v>
          </cell>
          <cell r="CJ7">
            <v>3349.95</v>
          </cell>
          <cell r="CK7">
            <v>29.102999999999998</v>
          </cell>
          <cell r="CL7">
            <v>73.225000000000009</v>
          </cell>
          <cell r="CM7">
            <v>292.20000000000005</v>
          </cell>
          <cell r="CN7">
            <v>299.03000000000003</v>
          </cell>
          <cell r="DC7">
            <v>5216.3300000000008</v>
          </cell>
          <cell r="DG7">
            <v>0</v>
          </cell>
          <cell r="DM7">
            <v>12899.39</v>
          </cell>
          <cell r="DN7">
            <v>2475.62</v>
          </cell>
          <cell r="DO7">
            <v>354.69000000000005</v>
          </cell>
          <cell r="DP7">
            <v>204.45999999999998</v>
          </cell>
          <cell r="DQ7">
            <v>185.84899999999999</v>
          </cell>
          <cell r="EB7">
            <v>5677.72</v>
          </cell>
          <cell r="ED7">
            <v>0</v>
          </cell>
          <cell r="EE7">
            <v>0</v>
          </cell>
          <cell r="EF7">
            <v>0</v>
          </cell>
          <cell r="EG7">
            <v>7801.2000000000007</v>
          </cell>
          <cell r="EH7">
            <v>1202</v>
          </cell>
          <cell r="EI7">
            <v>204.018</v>
          </cell>
          <cell r="EJ7">
            <v>9.9149999999999991</v>
          </cell>
          <cell r="EK7">
            <v>228.01100000000002</v>
          </cell>
        </row>
        <row r="8">
          <cell r="C8">
            <v>20397.870000000003</v>
          </cell>
          <cell r="V8">
            <v>23931.22</v>
          </cell>
          <cell r="Z8">
            <v>0</v>
          </cell>
          <cell r="CG8">
            <v>36186.161999999997</v>
          </cell>
          <cell r="CJ8">
            <v>1040.1400000000001</v>
          </cell>
          <cell r="DM8">
            <v>2122.38</v>
          </cell>
          <cell r="DN8">
            <v>0</v>
          </cell>
          <cell r="DO8">
            <v>2366.1999999999998</v>
          </cell>
          <cell r="DP8">
            <v>548.26</v>
          </cell>
          <cell r="ED8">
            <v>0</v>
          </cell>
          <cell r="EE8">
            <v>0</v>
          </cell>
          <cell r="EF8">
            <v>0</v>
          </cell>
          <cell r="EG8">
            <v>3.5550000000000002</v>
          </cell>
          <cell r="EH8">
            <v>0</v>
          </cell>
          <cell r="EI8">
            <v>275.72800000000001</v>
          </cell>
          <cell r="EJ8">
            <v>152.58499999999998</v>
          </cell>
          <cell r="EU8">
            <v>134.864</v>
          </cell>
        </row>
        <row r="9">
          <cell r="C9">
            <v>124197.12999999999</v>
          </cell>
          <cell r="V9">
            <v>152.31999999999996</v>
          </cell>
          <cell r="Z9">
            <v>0</v>
          </cell>
          <cell r="DM9">
            <v>1477.4490000000003</v>
          </cell>
          <cell r="DN9">
            <v>0</v>
          </cell>
          <cell r="DO9">
            <v>2503.08</v>
          </cell>
          <cell r="DP9">
            <v>616.30000000000007</v>
          </cell>
          <cell r="ED9">
            <v>0</v>
          </cell>
          <cell r="EE9">
            <v>61.86</v>
          </cell>
          <cell r="EF9">
            <v>0</v>
          </cell>
          <cell r="EG9">
            <v>1487.3419999999999</v>
          </cell>
          <cell r="EH9">
            <v>0</v>
          </cell>
          <cell r="EI9">
            <v>2511.1</v>
          </cell>
          <cell r="EJ9">
            <v>0</v>
          </cell>
          <cell r="EK9">
            <v>0.52</v>
          </cell>
        </row>
        <row r="10">
          <cell r="C10">
            <v>2418.66</v>
          </cell>
          <cell r="F10">
            <v>604.26</v>
          </cell>
          <cell r="G10">
            <v>942.18000000000006</v>
          </cell>
          <cell r="H10">
            <v>241.26</v>
          </cell>
          <cell r="V10">
            <v>39.72</v>
          </cell>
          <cell r="Z10">
            <v>6907.8200000000006</v>
          </cell>
          <cell r="DM10">
            <v>60.320000000000007</v>
          </cell>
          <cell r="DN10">
            <v>0</v>
          </cell>
          <cell r="DO10">
            <v>665.54000000000008</v>
          </cell>
          <cell r="DP10">
            <v>5.2</v>
          </cell>
          <cell r="DQ10">
            <v>121.74000000000001</v>
          </cell>
          <cell r="ED10">
            <v>6911.9400000000005</v>
          </cell>
          <cell r="EE10">
            <v>0</v>
          </cell>
          <cell r="EF10">
            <v>0</v>
          </cell>
          <cell r="EG10">
            <v>33.58</v>
          </cell>
          <cell r="EH10">
            <v>0</v>
          </cell>
          <cell r="EI10">
            <v>521.82000000000016</v>
          </cell>
          <cell r="EJ10">
            <v>3.9399999999999995</v>
          </cell>
          <cell r="EK10">
            <v>10.72</v>
          </cell>
        </row>
        <row r="11">
          <cell r="C11">
            <v>12052.000000000002</v>
          </cell>
          <cell r="F11">
            <v>2260.6999999999998</v>
          </cell>
          <cell r="G11">
            <v>2419.8000000000002</v>
          </cell>
          <cell r="H11">
            <v>2039.3600000000001</v>
          </cell>
          <cell r="M11">
            <v>6173.0999999999995</v>
          </cell>
          <cell r="V11">
            <v>59443.966</v>
          </cell>
          <cell r="Z11">
            <v>0</v>
          </cell>
          <cell r="CG11">
            <v>78466</v>
          </cell>
          <cell r="CK11">
            <v>6.1</v>
          </cell>
          <cell r="CM11">
            <v>156.18</v>
          </cell>
          <cell r="DM11">
            <v>9496.84</v>
          </cell>
          <cell r="DN11">
            <v>0</v>
          </cell>
          <cell r="DO11">
            <v>171.06</v>
          </cell>
          <cell r="DP11">
            <v>0</v>
          </cell>
          <cell r="DQ11">
            <v>138.18</v>
          </cell>
          <cell r="EB11">
            <v>261.98</v>
          </cell>
          <cell r="ED11">
            <v>0</v>
          </cell>
          <cell r="EE11">
            <v>0</v>
          </cell>
          <cell r="EF11">
            <v>0</v>
          </cell>
          <cell r="EG11">
            <v>6384.08</v>
          </cell>
          <cell r="EH11">
            <v>68.890999999999991</v>
          </cell>
          <cell r="EI11">
            <v>116.56400000000002</v>
          </cell>
          <cell r="EJ11">
            <v>353.73800000000006</v>
          </cell>
          <cell r="EK11">
            <v>17.34</v>
          </cell>
          <cell r="EP11">
            <v>134.59999999999997</v>
          </cell>
          <cell r="EU11">
            <v>586.05999999999995</v>
          </cell>
        </row>
        <row r="12">
          <cell r="ED12">
            <v>52403.380000000005</v>
          </cell>
          <cell r="EE12">
            <v>0</v>
          </cell>
          <cell r="EF12">
            <v>0</v>
          </cell>
          <cell r="EG12">
            <v>2613.5</v>
          </cell>
          <cell r="EH12">
            <v>0</v>
          </cell>
          <cell r="EI12">
            <v>1629.98</v>
          </cell>
          <cell r="EJ12">
            <v>0</v>
          </cell>
        </row>
        <row r="13">
          <cell r="F13">
            <v>132.66</v>
          </cell>
          <cell r="H13">
            <v>10703.619999999999</v>
          </cell>
          <cell r="V13">
            <v>242611.42999999996</v>
          </cell>
          <cell r="Z13">
            <v>0</v>
          </cell>
          <cell r="CG13">
            <v>344304.18</v>
          </cell>
          <cell r="CK13">
            <v>5208.2699999999995</v>
          </cell>
          <cell r="CO13">
            <v>1771.8799999999999</v>
          </cell>
          <cell r="DM13">
            <v>13159.2</v>
          </cell>
          <cell r="DN13">
            <v>1733.7599999999998</v>
          </cell>
          <cell r="DO13">
            <v>1015.088</v>
          </cell>
          <cell r="DP13">
            <v>0</v>
          </cell>
          <cell r="DQ13">
            <v>308.42000000000007</v>
          </cell>
          <cell r="DS13">
            <v>173.5</v>
          </cell>
          <cell r="ED13">
            <v>0</v>
          </cell>
          <cell r="EE13">
            <v>0</v>
          </cell>
          <cell r="EF13">
            <v>0</v>
          </cell>
          <cell r="EG13">
            <v>14041.799999999997</v>
          </cell>
          <cell r="EH13">
            <v>637.1</v>
          </cell>
          <cell r="EI13">
            <v>252.55199999999999</v>
          </cell>
          <cell r="EJ13">
            <v>0</v>
          </cell>
          <cell r="EK13">
            <v>34.559999999999995</v>
          </cell>
        </row>
        <row r="14">
          <cell r="C14">
            <v>24112.940000000002</v>
          </cell>
          <cell r="F14">
            <v>342.40000000000003</v>
          </cell>
          <cell r="G14">
            <v>368.42</v>
          </cell>
          <cell r="H14">
            <v>1928.28</v>
          </cell>
          <cell r="V14">
            <v>25693.51</v>
          </cell>
          <cell r="Z14">
            <v>0</v>
          </cell>
          <cell r="CG14">
            <v>41387.42</v>
          </cell>
          <cell r="CJ14">
            <v>3276.58</v>
          </cell>
          <cell r="CK14">
            <v>295.58000000000004</v>
          </cell>
          <cell r="CN14">
            <v>1269.54</v>
          </cell>
          <cell r="CR14">
            <v>14329.82</v>
          </cell>
          <cell r="DM14">
            <v>3749.4199999999996</v>
          </cell>
          <cell r="DN14">
            <v>0</v>
          </cell>
          <cell r="DO14">
            <v>1329.3</v>
          </cell>
          <cell r="DP14">
            <v>0</v>
          </cell>
          <cell r="DS14">
            <v>50.52</v>
          </cell>
          <cell r="ED14">
            <v>0</v>
          </cell>
          <cell r="EE14">
            <v>0</v>
          </cell>
          <cell r="EF14">
            <v>0</v>
          </cell>
          <cell r="EG14">
            <v>1.2529999999999999</v>
          </cell>
          <cell r="EH14">
            <v>0</v>
          </cell>
          <cell r="EI14">
            <v>463.44</v>
          </cell>
          <cell r="EJ14">
            <v>0</v>
          </cell>
        </row>
        <row r="15">
          <cell r="C15">
            <v>11649.14</v>
          </cell>
          <cell r="V15">
            <v>15974.88</v>
          </cell>
          <cell r="Z15">
            <v>0</v>
          </cell>
          <cell r="AB15">
            <v>384472.84</v>
          </cell>
          <cell r="AD15">
            <v>612.34</v>
          </cell>
          <cell r="AF15">
            <v>4883</v>
          </cell>
          <cell r="AK15">
            <v>2849.76</v>
          </cell>
          <cell r="AP15">
            <v>4505.1399999999994</v>
          </cell>
          <cell r="AT15">
            <v>2155.6</v>
          </cell>
          <cell r="AW15">
            <v>17497.5</v>
          </cell>
          <cell r="AX15">
            <v>21536.570000000003</v>
          </cell>
          <cell r="AY15">
            <v>6214.3199999999988</v>
          </cell>
          <cell r="BC15">
            <v>1029.1200000000001</v>
          </cell>
          <cell r="BF15">
            <v>4621.76</v>
          </cell>
          <cell r="DM15">
            <v>5927.35</v>
          </cell>
          <cell r="DN15">
            <v>3206.8900000000003</v>
          </cell>
          <cell r="DO15">
            <v>208.14</v>
          </cell>
          <cell r="DP15">
            <v>40.370000000000005</v>
          </cell>
          <cell r="DQ15">
            <v>459.72</v>
          </cell>
          <cell r="ED15">
            <v>0</v>
          </cell>
          <cell r="EE15">
            <v>0</v>
          </cell>
          <cell r="EF15">
            <v>0</v>
          </cell>
          <cell r="EG15">
            <v>21156.19</v>
          </cell>
          <cell r="EH15">
            <v>9839.380000000001</v>
          </cell>
          <cell r="EI15">
            <v>5236.92</v>
          </cell>
          <cell r="EJ15">
            <v>9300.8100000000013</v>
          </cell>
          <cell r="EK15">
            <v>90.080000000000013</v>
          </cell>
        </row>
        <row r="16">
          <cell r="C16">
            <v>24019.040000000005</v>
          </cell>
          <cell r="F16">
            <v>2779.8100000000004</v>
          </cell>
          <cell r="G16">
            <v>836.01999999999987</v>
          </cell>
          <cell r="H16">
            <v>988.8599999999999</v>
          </cell>
          <cell r="M16">
            <v>6250.9700000000012</v>
          </cell>
          <cell r="V16">
            <v>79386.679999999993</v>
          </cell>
          <cell r="Z16">
            <v>42.38</v>
          </cell>
          <cell r="BN16">
            <v>90962.46</v>
          </cell>
          <cell r="BW16">
            <v>656.28</v>
          </cell>
          <cell r="DM16">
            <v>2716.377</v>
          </cell>
          <cell r="DN16">
            <v>72.8</v>
          </cell>
          <cell r="DO16">
            <v>754.6400000000001</v>
          </cell>
          <cell r="DP16">
            <v>2.6</v>
          </cell>
          <cell r="DQ16">
            <v>308.82</v>
          </cell>
          <cell r="EB16">
            <v>4759.82</v>
          </cell>
          <cell r="ED16">
            <v>0</v>
          </cell>
          <cell r="EE16">
            <v>0</v>
          </cell>
          <cell r="EF16">
            <v>0</v>
          </cell>
          <cell r="EG16">
            <v>3841.482</v>
          </cell>
          <cell r="EH16">
            <v>2.06</v>
          </cell>
          <cell r="EI16">
            <v>1190.7339999999999</v>
          </cell>
          <cell r="EJ16">
            <v>8.5200000000000014</v>
          </cell>
          <cell r="EK16">
            <v>181.85999999999999</v>
          </cell>
          <cell r="EU16">
            <v>70.64</v>
          </cell>
        </row>
        <row r="17">
          <cell r="C17">
            <v>15277.07217688032</v>
          </cell>
          <cell r="D17">
            <v>342.5</v>
          </cell>
          <cell r="F17">
            <v>183.82</v>
          </cell>
          <cell r="H17">
            <v>946.78</v>
          </cell>
          <cell r="M17">
            <v>1.52</v>
          </cell>
          <cell r="V17">
            <v>15216.71</v>
          </cell>
          <cell r="Z17">
            <v>6195.88</v>
          </cell>
          <cell r="BN17">
            <v>16791.444517774256</v>
          </cell>
          <cell r="DM17">
            <v>2358.3000000000002</v>
          </cell>
          <cell r="DN17">
            <v>0</v>
          </cell>
          <cell r="DO17">
            <v>1088.2339999999999</v>
          </cell>
          <cell r="DP17">
            <v>0</v>
          </cell>
          <cell r="DQ17">
            <v>478.81999999999988</v>
          </cell>
          <cell r="EB17">
            <v>436.27</v>
          </cell>
          <cell r="ED17">
            <v>7805.6653053454256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6.5600000000000005</v>
          </cell>
          <cell r="EJ17">
            <v>328.45700000000005</v>
          </cell>
          <cell r="EK17">
            <v>115.50320000000001</v>
          </cell>
        </row>
        <row r="18">
          <cell r="F18">
            <v>356.07999999999993</v>
          </cell>
          <cell r="G18">
            <v>1154.7199999999998</v>
          </cell>
          <cell r="M18">
            <v>23.4</v>
          </cell>
          <cell r="V18">
            <v>33723.979999999996</v>
          </cell>
          <cell r="Z18">
            <v>0</v>
          </cell>
          <cell r="CG18">
            <v>52133.62</v>
          </cell>
          <cell r="CN18">
            <v>31.659999999999997</v>
          </cell>
          <cell r="DM18">
            <v>852.58199999999999</v>
          </cell>
          <cell r="DN18">
            <v>0</v>
          </cell>
          <cell r="DO18">
            <v>647.30766930000004</v>
          </cell>
          <cell r="DP18">
            <v>168.55</v>
          </cell>
          <cell r="ED18">
            <v>0</v>
          </cell>
          <cell r="EE18">
            <v>0</v>
          </cell>
          <cell r="EF18">
            <v>0</v>
          </cell>
          <cell r="EG18">
            <v>648.78200000000004</v>
          </cell>
          <cell r="EH18">
            <v>14.96</v>
          </cell>
          <cell r="EI18">
            <v>808.8425000000002</v>
          </cell>
          <cell r="EJ18">
            <v>66.510000000000005</v>
          </cell>
          <cell r="EU18">
            <v>481.16</v>
          </cell>
        </row>
        <row r="19">
          <cell r="C19">
            <v>11537.11</v>
          </cell>
          <cell r="G19">
            <v>1822.19</v>
          </cell>
          <cell r="V19">
            <v>41350.78</v>
          </cell>
          <cell r="Z19">
            <v>0</v>
          </cell>
          <cell r="CG19">
            <v>54223.96</v>
          </cell>
          <cell r="CK19">
            <v>302.34000000000003</v>
          </cell>
          <cell r="DM19">
            <v>1882.18</v>
          </cell>
          <cell r="DN19">
            <v>813.09</v>
          </cell>
          <cell r="DO19">
            <v>663.99000000000012</v>
          </cell>
          <cell r="DP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1649.37</v>
          </cell>
          <cell r="EH19">
            <v>381.7</v>
          </cell>
          <cell r="EI19">
            <v>301.72000000000008</v>
          </cell>
          <cell r="EJ19">
            <v>0</v>
          </cell>
        </row>
        <row r="20">
          <cell r="C20">
            <v>167169.18</v>
          </cell>
          <cell r="G20">
            <v>90.699999999999989</v>
          </cell>
          <cell r="H20">
            <v>8643.42</v>
          </cell>
          <cell r="M20">
            <v>103.72</v>
          </cell>
          <cell r="V20">
            <v>140877.96000000002</v>
          </cell>
          <cell r="Z20">
            <v>0</v>
          </cell>
          <cell r="CG20">
            <v>150330.63999999998</v>
          </cell>
          <cell r="CO20">
            <v>26.84</v>
          </cell>
          <cell r="DM20">
            <v>10527.199000000001</v>
          </cell>
          <cell r="DN20">
            <v>4926.5248000000001</v>
          </cell>
          <cell r="DO20">
            <v>1104.835</v>
          </cell>
          <cell r="DP20">
            <v>275.43</v>
          </cell>
          <cell r="ED20">
            <v>0</v>
          </cell>
          <cell r="EE20">
            <v>0</v>
          </cell>
          <cell r="EF20">
            <v>0</v>
          </cell>
          <cell r="EG20">
            <v>13551.359999999999</v>
          </cell>
          <cell r="EH20">
            <v>2054.4160000000002</v>
          </cell>
          <cell r="EI20">
            <v>1968.7399999999998</v>
          </cell>
          <cell r="EJ20">
            <v>508.08799999999997</v>
          </cell>
          <cell r="EP20">
            <v>0.18</v>
          </cell>
        </row>
        <row r="21">
          <cell r="F21">
            <v>3405.5030000000002</v>
          </cell>
          <cell r="M21">
            <v>43675.479999999996</v>
          </cell>
          <cell r="V21">
            <v>35597.050000000003</v>
          </cell>
          <cell r="Z21">
            <v>0</v>
          </cell>
          <cell r="CG21">
            <v>73061.880000000019</v>
          </cell>
          <cell r="CK21">
            <v>3688.3584999999994</v>
          </cell>
          <cell r="CM21">
            <v>1462.7799999999997</v>
          </cell>
          <cell r="CR21">
            <v>51081.38</v>
          </cell>
          <cell r="CV21">
            <v>24903.505000000001</v>
          </cell>
          <cell r="DA21">
            <v>402.93</v>
          </cell>
          <cell r="DB21">
            <v>2658.92</v>
          </cell>
          <cell r="DM21">
            <v>5258.08</v>
          </cell>
          <cell r="DN21">
            <v>718.61999999999989</v>
          </cell>
          <cell r="DO21">
            <v>703.45</v>
          </cell>
          <cell r="DP21">
            <v>0</v>
          </cell>
          <cell r="DQ21">
            <v>1563.5039999999999</v>
          </cell>
          <cell r="DS21">
            <v>5681.36</v>
          </cell>
          <cell r="DV21">
            <v>408.9</v>
          </cell>
          <cell r="ED21">
            <v>0</v>
          </cell>
          <cell r="EE21">
            <v>0</v>
          </cell>
          <cell r="EF21">
            <v>0</v>
          </cell>
          <cell r="EG21">
            <v>2107.1200000000003</v>
          </cell>
          <cell r="EH21">
            <v>0</v>
          </cell>
          <cell r="EI21">
            <v>1032.1089999999999</v>
          </cell>
          <cell r="EJ21">
            <v>9.92</v>
          </cell>
          <cell r="EK21">
            <v>102.50950000000002</v>
          </cell>
          <cell r="EM21">
            <v>272.64</v>
          </cell>
          <cell r="EP21">
            <v>35.897000000000006</v>
          </cell>
          <cell r="EU21">
            <v>540</v>
          </cell>
        </row>
        <row r="22">
          <cell r="C22">
            <v>117913.22</v>
          </cell>
          <cell r="F22">
            <v>929.9</v>
          </cell>
          <cell r="H22">
            <v>1384.9</v>
          </cell>
          <cell r="M22">
            <v>461.24</v>
          </cell>
          <cell r="V22">
            <v>617.66</v>
          </cell>
          <cell r="Z22">
            <v>0</v>
          </cell>
          <cell r="DM22">
            <v>5771.8000000000011</v>
          </cell>
          <cell r="DN22">
            <v>0</v>
          </cell>
          <cell r="DO22">
            <v>314.58</v>
          </cell>
          <cell r="DP22">
            <v>0</v>
          </cell>
          <cell r="ED22">
            <v>0</v>
          </cell>
          <cell r="EE22">
            <v>959.88</v>
          </cell>
          <cell r="EF22">
            <v>240.57999999999998</v>
          </cell>
          <cell r="EG22">
            <v>5708.8639999999996</v>
          </cell>
          <cell r="EH22">
            <v>0</v>
          </cell>
          <cell r="EI22">
            <v>69.62</v>
          </cell>
          <cell r="EJ22">
            <v>186.90600000000001</v>
          </cell>
        </row>
        <row r="23">
          <cell r="C23">
            <v>104221.62</v>
          </cell>
          <cell r="F23">
            <v>633.84000000000015</v>
          </cell>
          <cell r="G23">
            <v>717.80000000000007</v>
          </cell>
          <cell r="H23">
            <v>5932.24</v>
          </cell>
          <cell r="M23">
            <v>602.38</v>
          </cell>
          <cell r="V23">
            <v>42946.600000000006</v>
          </cell>
          <cell r="Z23">
            <v>0</v>
          </cell>
          <cell r="CG23">
            <v>61456.78</v>
          </cell>
          <cell r="CN23">
            <v>1678.33</v>
          </cell>
          <cell r="CO23">
            <v>187.16</v>
          </cell>
          <cell r="DM23">
            <v>6711.68</v>
          </cell>
          <cell r="DN23">
            <v>833.57999999999993</v>
          </cell>
          <cell r="DO23">
            <v>420.33000000000004</v>
          </cell>
          <cell r="DP23">
            <v>0</v>
          </cell>
          <cell r="DQ23">
            <v>10.93</v>
          </cell>
          <cell r="ED23">
            <v>0</v>
          </cell>
          <cell r="EE23">
            <v>0</v>
          </cell>
          <cell r="EF23">
            <v>0</v>
          </cell>
          <cell r="EG23">
            <v>5887.4</v>
          </cell>
          <cell r="EH23">
            <v>576.86</v>
          </cell>
          <cell r="EI23">
            <v>1147.58</v>
          </cell>
          <cell r="EJ23">
            <v>0</v>
          </cell>
          <cell r="EK23">
            <v>26.44</v>
          </cell>
        </row>
        <row r="24">
          <cell r="C24">
            <v>25032.14</v>
          </cell>
          <cell r="F24">
            <v>32.799999999999997</v>
          </cell>
          <cell r="M24">
            <v>372.86000000000007</v>
          </cell>
          <cell r="V24">
            <v>122140.87000000001</v>
          </cell>
          <cell r="BN24">
            <v>157950.65963952732</v>
          </cell>
          <cell r="CA24">
            <v>1409.4763604726631</v>
          </cell>
          <cell r="CH24">
            <v>1376.3400000000001</v>
          </cell>
          <cell r="CL24">
            <v>2186.1</v>
          </cell>
          <cell r="CV24">
            <v>2866.6</v>
          </cell>
          <cell r="DC24">
            <v>4880.78</v>
          </cell>
          <cell r="DG24">
            <v>0</v>
          </cell>
          <cell r="DM24">
            <v>12160.420000000002</v>
          </cell>
          <cell r="DN24">
            <v>25.06</v>
          </cell>
          <cell r="DO24">
            <v>0</v>
          </cell>
          <cell r="DP24">
            <v>0</v>
          </cell>
          <cell r="ED24">
            <v>118804.04876047265</v>
          </cell>
          <cell r="EE24">
            <v>0</v>
          </cell>
          <cell r="EF24">
            <v>43281.439999999995</v>
          </cell>
          <cell r="EG24">
            <v>18665.82</v>
          </cell>
          <cell r="EH24">
            <v>20.76</v>
          </cell>
          <cell r="EI24">
            <v>34.122999999999998</v>
          </cell>
          <cell r="EJ24">
            <v>42968.02</v>
          </cell>
          <cell r="EU24">
            <v>5.2999999999999989</v>
          </cell>
        </row>
        <row r="25">
          <cell r="C25">
            <v>11095.86</v>
          </cell>
          <cell r="F25">
            <v>252.23999999999998</v>
          </cell>
          <cell r="H25">
            <v>7891.1500000000015</v>
          </cell>
          <cell r="M25">
            <v>4326.58</v>
          </cell>
          <cell r="V25">
            <v>39848.36</v>
          </cell>
          <cell r="Z25">
            <v>0</v>
          </cell>
          <cell r="CG25">
            <v>83912.73</v>
          </cell>
          <cell r="CJ25">
            <v>264.86</v>
          </cell>
          <cell r="CK25">
            <v>64.72</v>
          </cell>
          <cell r="CO25">
            <v>58.44</v>
          </cell>
          <cell r="CP25">
            <v>135.84</v>
          </cell>
          <cell r="CV25">
            <v>1297</v>
          </cell>
          <cell r="DM25">
            <v>5450.57</v>
          </cell>
          <cell r="DN25">
            <v>0</v>
          </cell>
          <cell r="DO25">
            <v>62.142006212589287</v>
          </cell>
          <cell r="DP25">
            <v>5254.0833839485949</v>
          </cell>
          <cell r="DQ25">
            <v>538.84</v>
          </cell>
          <cell r="EB25">
            <v>4181.5598556191035</v>
          </cell>
          <cell r="ED25">
            <v>0</v>
          </cell>
          <cell r="EE25">
            <v>0</v>
          </cell>
          <cell r="EF25">
            <v>154.36000000000001</v>
          </cell>
          <cell r="EG25">
            <v>5.169999999999999</v>
          </cell>
          <cell r="EH25">
            <v>122.82</v>
          </cell>
          <cell r="EI25">
            <v>0</v>
          </cell>
          <cell r="EJ25">
            <v>596.04000000000008</v>
          </cell>
          <cell r="EK25">
            <v>179.8</v>
          </cell>
          <cell r="EP25">
            <v>146.505</v>
          </cell>
          <cell r="EU25">
            <v>198.78</v>
          </cell>
        </row>
        <row r="26">
          <cell r="C26">
            <v>47854.600000000006</v>
          </cell>
          <cell r="H26">
            <v>4978.8</v>
          </cell>
          <cell r="V26">
            <v>63028.54</v>
          </cell>
          <cell r="Z26">
            <v>0</v>
          </cell>
          <cell r="CG26">
            <v>55710.840000000004</v>
          </cell>
          <cell r="CK26">
            <v>185.58</v>
          </cell>
          <cell r="CR26">
            <v>29853.640000000003</v>
          </cell>
          <cell r="DM26">
            <v>5354.49</v>
          </cell>
          <cell r="DN26">
            <v>980.82</v>
          </cell>
          <cell r="DO26">
            <v>305.89999999999998</v>
          </cell>
          <cell r="DP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4055.8400000000006</v>
          </cell>
          <cell r="EH26">
            <v>0</v>
          </cell>
          <cell r="EI26">
            <v>294.88</v>
          </cell>
          <cell r="EJ26">
            <v>0</v>
          </cell>
        </row>
        <row r="27">
          <cell r="C27">
            <v>33974.06</v>
          </cell>
          <cell r="F27">
            <v>448.68</v>
          </cell>
          <cell r="H27">
            <v>175.94</v>
          </cell>
          <cell r="V27">
            <v>144.78</v>
          </cell>
          <cell r="Z27">
            <v>0</v>
          </cell>
          <cell r="DM27">
            <v>1097.76</v>
          </cell>
          <cell r="DN27">
            <v>76.039999999999992</v>
          </cell>
          <cell r="DO27">
            <v>334.23000000000008</v>
          </cell>
          <cell r="DP27">
            <v>20.040000000000003</v>
          </cell>
          <cell r="DQ27">
            <v>20.939999999999998</v>
          </cell>
          <cell r="ED27">
            <v>0</v>
          </cell>
          <cell r="EE27">
            <v>0</v>
          </cell>
          <cell r="EF27">
            <v>0</v>
          </cell>
          <cell r="EG27">
            <v>1484.1000000000001</v>
          </cell>
          <cell r="EH27">
            <v>5.82</v>
          </cell>
          <cell r="EI27">
            <v>34.86</v>
          </cell>
          <cell r="EJ27">
            <v>12.34</v>
          </cell>
          <cell r="EK27">
            <v>240.60000000000002</v>
          </cell>
        </row>
        <row r="28">
          <cell r="C28">
            <v>145898.19</v>
          </cell>
          <cell r="E28">
            <v>3356.5</v>
          </cell>
          <cell r="F28">
            <v>1.3</v>
          </cell>
          <cell r="G28">
            <v>31.579525439169142</v>
          </cell>
          <cell r="H28">
            <v>7310.1004745608288</v>
          </cell>
          <cell r="M28">
            <v>1656.11</v>
          </cell>
          <cell r="V28">
            <v>19633.219999999998</v>
          </cell>
          <cell r="Z28">
            <v>0</v>
          </cell>
          <cell r="AB28">
            <v>462700.34</v>
          </cell>
          <cell r="AD28">
            <v>32165.280000000006</v>
          </cell>
          <cell r="AH28">
            <v>108797.32000000002</v>
          </cell>
          <cell r="AK28">
            <v>531.28000000000009</v>
          </cell>
          <cell r="AP28">
            <v>15654.159999999998</v>
          </cell>
          <cell r="AT28">
            <v>15444.18</v>
          </cell>
          <cell r="AW28">
            <v>26977.949999999993</v>
          </cell>
          <cell r="AX28">
            <v>1623.8600000000001</v>
          </cell>
          <cell r="AY28">
            <v>6468.58</v>
          </cell>
          <cell r="AZ28">
            <v>13.440000000000001</v>
          </cell>
          <cell r="BF28">
            <v>1398.86</v>
          </cell>
          <cell r="DM28">
            <v>26852.119940029912</v>
          </cell>
          <cell r="DN28">
            <v>23315.609999999993</v>
          </cell>
          <cell r="DO28">
            <v>492.60504975547013</v>
          </cell>
          <cell r="DP28">
            <v>60.44</v>
          </cell>
          <cell r="DQ28">
            <v>427.96000000000004</v>
          </cell>
          <cell r="DX28">
            <v>16.48</v>
          </cell>
          <cell r="ED28">
            <v>29853.640000000007</v>
          </cell>
          <cell r="EE28">
            <v>0</v>
          </cell>
          <cell r="EF28">
            <v>0</v>
          </cell>
          <cell r="EG28">
            <v>24646.420000000002</v>
          </cell>
          <cell r="EH28">
            <v>210.4</v>
          </cell>
          <cell r="EI28">
            <v>1480.3804745608311</v>
          </cell>
          <cell r="EJ28">
            <v>1332.7695254391688</v>
          </cell>
          <cell r="EK28">
            <v>233.45699999999997</v>
          </cell>
        </row>
        <row r="29">
          <cell r="C29">
            <v>225.16</v>
          </cell>
          <cell r="F29">
            <v>392.65999999999997</v>
          </cell>
          <cell r="G29">
            <v>296.59999999999991</v>
          </cell>
          <cell r="H29">
            <v>795.06999999999971</v>
          </cell>
          <cell r="M29">
            <v>3055.78</v>
          </cell>
          <cell r="V29">
            <v>34254.78</v>
          </cell>
          <cell r="Z29">
            <v>0</v>
          </cell>
          <cell r="AB29">
            <v>90284.499999999956</v>
          </cell>
          <cell r="AD29">
            <v>4556.2599999999993</v>
          </cell>
          <cell r="AE29">
            <v>2088.6200000000003</v>
          </cell>
          <cell r="AF29">
            <v>11214.550000000007</v>
          </cell>
          <cell r="AK29">
            <v>17564.819999999996</v>
          </cell>
          <cell r="AP29">
            <v>984.94</v>
          </cell>
          <cell r="AT29">
            <v>0</v>
          </cell>
          <cell r="DM29">
            <v>6161.579999999999</v>
          </cell>
          <cell r="DN29">
            <v>0</v>
          </cell>
          <cell r="DO29">
            <v>59.56</v>
          </cell>
          <cell r="DP29">
            <v>0</v>
          </cell>
          <cell r="DQ29">
            <v>1036.46</v>
          </cell>
          <cell r="ED29">
            <v>0</v>
          </cell>
          <cell r="EE29">
            <v>0</v>
          </cell>
          <cell r="EF29">
            <v>566.34</v>
          </cell>
          <cell r="EG29">
            <v>0</v>
          </cell>
          <cell r="EH29">
            <v>0</v>
          </cell>
          <cell r="EI29">
            <v>675.06</v>
          </cell>
          <cell r="EJ29">
            <v>5568.26</v>
          </cell>
          <cell r="EK29">
            <v>28.779999999999998</v>
          </cell>
        </row>
        <row r="31">
          <cell r="I31">
            <v>61781.11</v>
          </cell>
          <cell r="V31">
            <v>5087.8899999999994</v>
          </cell>
          <cell r="AG31">
            <v>20584.400000000001</v>
          </cell>
          <cell r="AP31">
            <v>1224.5999999999999</v>
          </cell>
          <cell r="AT31">
            <v>0</v>
          </cell>
          <cell r="BB31">
            <v>11031</v>
          </cell>
          <cell r="CQ31">
            <v>18286.684000000001</v>
          </cell>
          <cell r="DR31">
            <v>21295.86</v>
          </cell>
          <cell r="EB31">
            <v>1918.24</v>
          </cell>
        </row>
      </sheetData>
      <sheetData sheetId="26">
        <row r="67">
          <cell r="AS67">
            <v>3931.57</v>
          </cell>
        </row>
        <row r="69">
          <cell r="AS69">
            <v>2010</v>
          </cell>
        </row>
        <row r="70">
          <cell r="AS70">
            <v>2600</v>
          </cell>
        </row>
        <row r="71">
          <cell r="AS71">
            <v>725</v>
          </cell>
        </row>
        <row r="72">
          <cell r="AS72">
            <v>1322.06</v>
          </cell>
        </row>
        <row r="73">
          <cell r="AS73">
            <v>2708.34</v>
          </cell>
        </row>
        <row r="75">
          <cell r="AS75">
            <v>250.88</v>
          </cell>
        </row>
        <row r="76">
          <cell r="D76">
            <v>4047.7</v>
          </cell>
          <cell r="AS76">
            <v>8670.89</v>
          </cell>
        </row>
        <row r="78">
          <cell r="AS78">
            <v>2212</v>
          </cell>
        </row>
        <row r="79">
          <cell r="AS79">
            <v>5939.86</v>
          </cell>
        </row>
        <row r="80">
          <cell r="AS80">
            <v>5356.8919999999998</v>
          </cell>
        </row>
        <row r="81">
          <cell r="AS81">
            <v>1073.74</v>
          </cell>
        </row>
        <row r="83">
          <cell r="AS83">
            <v>1102.94</v>
          </cell>
        </row>
        <row r="84">
          <cell r="AS84">
            <v>124.18</v>
          </cell>
        </row>
        <row r="94">
          <cell r="AD94">
            <v>68696.37</v>
          </cell>
        </row>
        <row r="96">
          <cell r="AF96">
            <v>5985</v>
          </cell>
        </row>
        <row r="108">
          <cell r="W108">
            <v>11134.11</v>
          </cell>
        </row>
        <row r="109">
          <cell r="W109">
            <v>824.92</v>
          </cell>
        </row>
        <row r="110">
          <cell r="W110">
            <v>1487.55</v>
          </cell>
        </row>
        <row r="111">
          <cell r="W111">
            <v>224.66</v>
          </cell>
        </row>
        <row r="112">
          <cell r="W112">
            <v>2144.73</v>
          </cell>
        </row>
        <row r="121">
          <cell r="V121">
            <v>5875.66</v>
          </cell>
        </row>
        <row r="122">
          <cell r="V122">
            <v>4058.7799999999997</v>
          </cell>
        </row>
        <row r="123">
          <cell r="V123">
            <v>796.005</v>
          </cell>
        </row>
        <row r="181">
          <cell r="D181">
            <v>162.69999999999999</v>
          </cell>
          <cell r="E181">
            <v>1255.72</v>
          </cell>
          <cell r="F181">
            <v>1011.02</v>
          </cell>
        </row>
        <row r="182">
          <cell r="D182">
            <v>23.88</v>
          </cell>
          <cell r="E182">
            <v>942.94</v>
          </cell>
          <cell r="F182">
            <v>172.29999999999998</v>
          </cell>
        </row>
        <row r="185">
          <cell r="E185">
            <v>628.54</v>
          </cell>
          <cell r="F185">
            <v>313.89999999999998</v>
          </cell>
        </row>
        <row r="186">
          <cell r="D186">
            <v>466.39</v>
          </cell>
          <cell r="E186">
            <v>1243.45</v>
          </cell>
          <cell r="F186">
            <v>737.69999999999993</v>
          </cell>
          <cell r="I186">
            <v>0.42</v>
          </cell>
        </row>
        <row r="187">
          <cell r="D187">
            <v>264.86</v>
          </cell>
          <cell r="E187">
            <v>1744.98</v>
          </cell>
          <cell r="F187">
            <v>1088.3799999999999</v>
          </cell>
        </row>
        <row r="188">
          <cell r="E188">
            <v>2838.1799999999989</v>
          </cell>
          <cell r="F188">
            <v>1729.32</v>
          </cell>
        </row>
        <row r="189">
          <cell r="D189">
            <v>242.33999999999997</v>
          </cell>
          <cell r="E189">
            <v>3143.9799999999996</v>
          </cell>
          <cell r="F189">
            <v>1924.52</v>
          </cell>
        </row>
        <row r="190">
          <cell r="D190">
            <v>197.18</v>
          </cell>
          <cell r="E190">
            <v>1299.752</v>
          </cell>
          <cell r="F190">
            <v>993.6</v>
          </cell>
        </row>
        <row r="191">
          <cell r="F191">
            <v>241.64000000000001</v>
          </cell>
        </row>
        <row r="194">
          <cell r="F194">
            <v>328.69</v>
          </cell>
          <cell r="G194">
            <v>292.2</v>
          </cell>
        </row>
        <row r="195">
          <cell r="E195">
            <v>4.5999999999999996</v>
          </cell>
          <cell r="F195">
            <v>482.11</v>
          </cell>
          <cell r="G195">
            <v>21.82</v>
          </cell>
        </row>
        <row r="197">
          <cell r="D197">
            <v>48.1</v>
          </cell>
          <cell r="E197">
            <v>104.1</v>
          </cell>
          <cell r="F197">
            <v>198.84000000000003</v>
          </cell>
        </row>
        <row r="199">
          <cell r="E199">
            <v>685.33999999999992</v>
          </cell>
          <cell r="F199">
            <v>381.97999999999996</v>
          </cell>
          <cell r="I199">
            <v>19.920000000000002</v>
          </cell>
        </row>
        <row r="203">
          <cell r="E203">
            <v>48.02</v>
          </cell>
          <cell r="F203">
            <v>53.73</v>
          </cell>
        </row>
        <row r="238">
          <cell r="E238">
            <v>177.32</v>
          </cell>
          <cell r="F238">
            <v>31.51</v>
          </cell>
          <cell r="G238">
            <v>5.14</v>
          </cell>
        </row>
        <row r="239">
          <cell r="D239">
            <v>605.66399999999999</v>
          </cell>
          <cell r="E239">
            <v>859.76</v>
          </cell>
          <cell r="F239">
            <v>1020.8300000000002</v>
          </cell>
        </row>
        <row r="240">
          <cell r="E240">
            <v>1206.78</v>
          </cell>
          <cell r="F240">
            <v>170.16000000000003</v>
          </cell>
          <cell r="I240">
            <v>1008.58</v>
          </cell>
        </row>
        <row r="241">
          <cell r="E241">
            <v>133.13999999999999</v>
          </cell>
        </row>
        <row r="242">
          <cell r="D242">
            <v>199.74</v>
          </cell>
          <cell r="E242">
            <v>751.8</v>
          </cell>
          <cell r="F242">
            <v>259.03999999999996</v>
          </cell>
        </row>
        <row r="244">
          <cell r="E244">
            <v>199.08</v>
          </cell>
          <cell r="F244">
            <v>227.73</v>
          </cell>
          <cell r="H244">
            <v>76.239999999999995</v>
          </cell>
        </row>
        <row r="269">
          <cell r="J269">
            <v>633.14</v>
          </cell>
        </row>
        <row r="270">
          <cell r="J270">
            <v>518.22</v>
          </cell>
        </row>
        <row r="271">
          <cell r="G271">
            <v>378.56</v>
          </cell>
          <cell r="J271">
            <v>298.12</v>
          </cell>
        </row>
        <row r="281">
          <cell r="K281">
            <v>3568.02</v>
          </cell>
          <cell r="L281">
            <v>922.94</v>
          </cell>
        </row>
        <row r="292">
          <cell r="B292">
            <v>27.4</v>
          </cell>
          <cell r="U292">
            <v>1.8970000000000002</v>
          </cell>
          <cell r="Y292">
            <v>3586.4870000000005</v>
          </cell>
          <cell r="Z292">
            <v>8275.5000000000018</v>
          </cell>
        </row>
        <row r="293">
          <cell r="W293">
            <v>9043.66</v>
          </cell>
          <cell r="Y293">
            <v>206.44800000000001</v>
          </cell>
          <cell r="Z293">
            <v>1.879</v>
          </cell>
        </row>
        <row r="294">
          <cell r="V294">
            <v>148.82</v>
          </cell>
          <cell r="X294">
            <v>20.28</v>
          </cell>
          <cell r="Y294">
            <v>155.02999999999997</v>
          </cell>
          <cell r="Z294">
            <v>143.6</v>
          </cell>
        </row>
        <row r="295">
          <cell r="N295">
            <v>61.86</v>
          </cell>
          <cell r="Z295">
            <v>3835.9399999999991</v>
          </cell>
        </row>
        <row r="296">
          <cell r="L296">
            <v>6896.94</v>
          </cell>
          <cell r="W296">
            <v>400.44</v>
          </cell>
          <cell r="Y296">
            <v>135.86000000000001</v>
          </cell>
        </row>
        <row r="297">
          <cell r="G297">
            <v>5.2</v>
          </cell>
          <cell r="V297">
            <v>168.809</v>
          </cell>
          <cell r="X297">
            <v>41.22</v>
          </cell>
          <cell r="Y297">
            <v>132.70699999999999</v>
          </cell>
          <cell r="Z297">
            <v>7108.5960000000005</v>
          </cell>
        </row>
        <row r="298">
          <cell r="K298">
            <v>51112.399999999994</v>
          </cell>
          <cell r="Q298">
            <v>272.64</v>
          </cell>
          <cell r="W298">
            <v>1097.28</v>
          </cell>
          <cell r="Y298">
            <v>1584.98</v>
          </cell>
          <cell r="Z298">
            <v>583.54</v>
          </cell>
        </row>
        <row r="299">
          <cell r="G299">
            <v>3.12</v>
          </cell>
          <cell r="Z299">
            <v>14965.056999999999</v>
          </cell>
        </row>
        <row r="300">
          <cell r="U300">
            <v>8.5399999999999991</v>
          </cell>
          <cell r="Y300">
            <v>0.59199999999999997</v>
          </cell>
          <cell r="Z300">
            <v>299.88</v>
          </cell>
        </row>
        <row r="301">
          <cell r="D301">
            <v>1358.94</v>
          </cell>
          <cell r="U301">
            <v>65.56</v>
          </cell>
          <cell r="W301">
            <v>18368</v>
          </cell>
          <cell r="Y301">
            <v>19511.149999999991</v>
          </cell>
          <cell r="Z301">
            <v>6541.83</v>
          </cell>
        </row>
        <row r="302">
          <cell r="O302">
            <v>173.5</v>
          </cell>
          <cell r="U302">
            <v>735.16</v>
          </cell>
          <cell r="V302">
            <v>277.49200000000002</v>
          </cell>
          <cell r="W302">
            <v>3473.44</v>
          </cell>
          <cell r="Y302">
            <v>581.02</v>
          </cell>
        </row>
        <row r="303">
          <cell r="G303">
            <v>0.74</v>
          </cell>
          <cell r="L303">
            <v>7805.6653053454256</v>
          </cell>
          <cell r="Y303">
            <v>504.62000000000006</v>
          </cell>
          <cell r="Z303">
            <v>80.16</v>
          </cell>
        </row>
        <row r="304">
          <cell r="G304">
            <v>203.04000000000005</v>
          </cell>
          <cell r="V304">
            <v>144.41</v>
          </cell>
          <cell r="Y304">
            <v>167.57</v>
          </cell>
          <cell r="Z304">
            <v>1541.011</v>
          </cell>
        </row>
        <row r="305">
          <cell r="U305">
            <v>74</v>
          </cell>
          <cell r="V305">
            <v>221.506</v>
          </cell>
          <cell r="W305">
            <v>1892.66</v>
          </cell>
          <cell r="Z305">
            <v>138.12</v>
          </cell>
        </row>
        <row r="306">
          <cell r="U306">
            <v>927.46</v>
          </cell>
          <cell r="Z306">
            <v>16966.559999999998</v>
          </cell>
        </row>
        <row r="307">
          <cell r="E307">
            <v>10.86</v>
          </cell>
          <cell r="K307">
            <v>392.07</v>
          </cell>
          <cell r="V307">
            <v>21.84</v>
          </cell>
          <cell r="X307">
            <v>9.44</v>
          </cell>
          <cell r="Y307">
            <v>118.46</v>
          </cell>
          <cell r="Z307">
            <v>3028.9</v>
          </cell>
        </row>
        <row r="308">
          <cell r="N308">
            <v>970.86</v>
          </cell>
          <cell r="U308">
            <v>237.7</v>
          </cell>
          <cell r="V308">
            <v>25.840000000000003</v>
          </cell>
          <cell r="X308">
            <v>15.3</v>
          </cell>
          <cell r="Y308">
            <v>5770.36</v>
          </cell>
          <cell r="Z308">
            <v>207.19000000000003</v>
          </cell>
        </row>
        <row r="309">
          <cell r="U309">
            <v>67.600000000000009</v>
          </cell>
          <cell r="W309">
            <v>6480.96</v>
          </cell>
          <cell r="Y309">
            <v>78.58</v>
          </cell>
          <cell r="Z309">
            <v>1012.5800000000002</v>
          </cell>
        </row>
        <row r="310">
          <cell r="B310">
            <v>27797.479999999996</v>
          </cell>
          <cell r="C310">
            <v>5977.26</v>
          </cell>
          <cell r="I310">
            <v>173.98</v>
          </cell>
          <cell r="J310">
            <v>108797.32</v>
          </cell>
          <cell r="M310">
            <v>4880.78</v>
          </cell>
          <cell r="O310">
            <v>5681.36</v>
          </cell>
          <cell r="R310">
            <v>415.78</v>
          </cell>
          <cell r="S310">
            <v>6.0030000000000001</v>
          </cell>
          <cell r="T310">
            <v>3255.64</v>
          </cell>
          <cell r="U310">
            <v>77.52000000000001</v>
          </cell>
          <cell r="V310">
            <v>252.77000000000004</v>
          </cell>
          <cell r="W310">
            <v>5007.42</v>
          </cell>
          <cell r="Y310">
            <v>44646.807000000001</v>
          </cell>
          <cell r="Z310">
            <v>7385.68</v>
          </cell>
        </row>
        <row r="311">
          <cell r="G311">
            <v>11.24</v>
          </cell>
          <cell r="X311">
            <v>100.78</v>
          </cell>
          <cell r="Y311">
            <v>433.26</v>
          </cell>
          <cell r="Z311">
            <v>98.3</v>
          </cell>
        </row>
        <row r="312">
          <cell r="U312">
            <v>156.44</v>
          </cell>
          <cell r="V312">
            <v>20.54</v>
          </cell>
          <cell r="W312">
            <v>4092.46</v>
          </cell>
          <cell r="Y312">
            <v>95.460000000000008</v>
          </cell>
          <cell r="Z312">
            <v>4.5199999999999996</v>
          </cell>
        </row>
        <row r="313">
          <cell r="U313">
            <v>237.01999999999998</v>
          </cell>
          <cell r="V313">
            <v>6.92</v>
          </cell>
          <cell r="Y313">
            <v>377.18</v>
          </cell>
          <cell r="Z313">
            <v>1237.28</v>
          </cell>
        </row>
        <row r="314">
          <cell r="L314">
            <v>29853.64</v>
          </cell>
          <cell r="Y314">
            <v>1184.1600000000001</v>
          </cell>
          <cell r="Z314">
            <v>26674.208999999999</v>
          </cell>
        </row>
        <row r="318">
          <cell r="U318">
            <v>1974.4</v>
          </cell>
          <cell r="V318">
            <v>34.667000000000002</v>
          </cell>
          <cell r="W318">
            <v>3378.1000000000004</v>
          </cell>
          <cell r="X318">
            <v>1.2</v>
          </cell>
          <cell r="Y318">
            <v>134.62199999999999</v>
          </cell>
          <cell r="Z318">
            <v>223.67500000000004</v>
          </cell>
        </row>
      </sheetData>
      <sheetData sheetId="27">
        <row r="22">
          <cell r="N22">
            <v>24758.519999999997</v>
          </cell>
          <cell r="AO22">
            <v>13098.683999999999</v>
          </cell>
          <cell r="AP22">
            <v>5379.7400000000007</v>
          </cell>
          <cell r="AQ22">
            <v>14963.16</v>
          </cell>
          <cell r="AR22">
            <v>2489.1800000000003</v>
          </cell>
        </row>
        <row r="32">
          <cell r="N32">
            <v>14963.113000000003</v>
          </cell>
          <cell r="AO32">
            <v>10038.368000000002</v>
          </cell>
          <cell r="AP32">
            <v>4036.5350000000003</v>
          </cell>
          <cell r="AQ32">
            <v>9043.66</v>
          </cell>
          <cell r="AR32">
            <v>196.4</v>
          </cell>
        </row>
        <row r="40">
          <cell r="N40">
            <v>4383.5810000000001</v>
          </cell>
          <cell r="AO40">
            <v>1926.5709999999999</v>
          </cell>
          <cell r="AP40">
            <v>794.06999999999994</v>
          </cell>
          <cell r="AQ40">
            <v>1811.76</v>
          </cell>
          <cell r="AR40">
            <v>140.62</v>
          </cell>
        </row>
        <row r="47">
          <cell r="N47">
            <v>3772.0400000000004</v>
          </cell>
          <cell r="AO47">
            <v>2567.48</v>
          </cell>
          <cell r="AP47">
            <v>1204.5600000000002</v>
          </cell>
          <cell r="AQ47">
            <v>3727.2599999999993</v>
          </cell>
          <cell r="AR47">
            <v>37.520000000000003</v>
          </cell>
        </row>
        <row r="53">
          <cell r="N53">
            <v>592.61999999999989</v>
          </cell>
          <cell r="AO53">
            <v>442.03999999999996</v>
          </cell>
          <cell r="AP53">
            <v>242.32</v>
          </cell>
          <cell r="AQ53">
            <v>400.44</v>
          </cell>
        </row>
        <row r="60">
          <cell r="N60">
            <v>6086.78</v>
          </cell>
          <cell r="AO60">
            <v>4003.3199999999997</v>
          </cell>
          <cell r="AP60">
            <v>2083.46</v>
          </cell>
          <cell r="AQ60">
            <v>7038.6</v>
          </cell>
        </row>
        <row r="67">
          <cell r="AO67">
            <v>1795.94</v>
          </cell>
          <cell r="AP67">
            <v>358.84000000000003</v>
          </cell>
          <cell r="AQ67">
            <v>1097.28</v>
          </cell>
        </row>
        <row r="104">
          <cell r="N104">
            <v>14317.653</v>
          </cell>
          <cell r="AO104">
            <v>9442.8799999999992</v>
          </cell>
          <cell r="AP104">
            <v>4874.7730000000001</v>
          </cell>
          <cell r="AQ104">
            <v>14802.54</v>
          </cell>
          <cell r="AR104">
            <v>77.11999999999999</v>
          </cell>
        </row>
        <row r="117">
          <cell r="N117">
            <v>4360.26</v>
          </cell>
          <cell r="AO117">
            <v>2153.6000000000004</v>
          </cell>
          <cell r="AP117">
            <v>455</v>
          </cell>
          <cell r="AQ117">
            <v>1751.66</v>
          </cell>
          <cell r="AR117">
            <v>256.48</v>
          </cell>
        </row>
        <row r="126">
          <cell r="N126">
            <v>6511.5910000000003</v>
          </cell>
          <cell r="AO126">
            <v>15454.715</v>
          </cell>
          <cell r="AP126">
            <v>6955.2610000000004</v>
          </cell>
          <cell r="AQ126">
            <v>18368</v>
          </cell>
          <cell r="AR126">
            <v>8958.1</v>
          </cell>
        </row>
        <row r="146">
          <cell r="N146">
            <v>6413.01</v>
          </cell>
          <cell r="AO146">
            <v>3251.88</v>
          </cell>
          <cell r="AP146">
            <v>1515.2900000000002</v>
          </cell>
          <cell r="AQ146">
            <v>3473.44</v>
          </cell>
          <cell r="AR146">
            <v>138.86000000000001</v>
          </cell>
        </row>
        <row r="155">
          <cell r="N155">
            <v>3594.7200000000003</v>
          </cell>
          <cell r="AO155">
            <v>1440.1</v>
          </cell>
          <cell r="AP155">
            <v>770.66000000000008</v>
          </cell>
          <cell r="AQ155">
            <v>1454.96</v>
          </cell>
          <cell r="AR155">
            <v>220.88</v>
          </cell>
        </row>
        <row r="169">
          <cell r="N169">
            <v>1390.9071999999999</v>
          </cell>
          <cell r="AO169">
            <v>1032.2871999999998</v>
          </cell>
          <cell r="AP169">
            <v>358.62</v>
          </cell>
          <cell r="AQ169">
            <v>1247.04</v>
          </cell>
          <cell r="AR169">
            <v>286.74</v>
          </cell>
        </row>
        <row r="184">
          <cell r="N184">
            <v>2621.9389999999999</v>
          </cell>
          <cell r="AO184">
            <v>2031.9870000000001</v>
          </cell>
          <cell r="AP184">
            <v>725.87199999999996</v>
          </cell>
          <cell r="AQ184">
            <v>1892.66</v>
          </cell>
          <cell r="AR184">
            <v>74</v>
          </cell>
        </row>
        <row r="220">
          <cell r="AG220">
            <v>10386.416999999999</v>
          </cell>
          <cell r="AH220">
            <v>4633.2510000000002</v>
          </cell>
          <cell r="AI220">
            <v>0</v>
          </cell>
          <cell r="AJ220">
            <v>0</v>
          </cell>
          <cell r="AO220">
            <v>10386.416999999999</v>
          </cell>
          <cell r="AP220">
            <v>5116.3110000000006</v>
          </cell>
          <cell r="AQ220">
            <v>16235.5</v>
          </cell>
          <cell r="AR220">
            <v>927.46</v>
          </cell>
        </row>
        <row r="231">
          <cell r="N231">
            <v>7411.76</v>
          </cell>
          <cell r="AO231">
            <v>3373.7</v>
          </cell>
          <cell r="AP231">
            <v>4709.9400000000005</v>
          </cell>
          <cell r="AQ231">
            <v>2252.4</v>
          </cell>
          <cell r="AR231">
            <v>519.21</v>
          </cell>
        </row>
        <row r="238">
          <cell r="N238">
            <v>5036.8640000000005</v>
          </cell>
          <cell r="AO238">
            <v>3882.6410000000001</v>
          </cell>
          <cell r="AP238">
            <v>1371.8130000000001</v>
          </cell>
          <cell r="AQ238">
            <v>5732.18</v>
          </cell>
        </row>
        <row r="241">
          <cell r="N241">
            <v>7317.5599999999995</v>
          </cell>
          <cell r="AO241">
            <v>4870.01</v>
          </cell>
          <cell r="AP241">
            <v>2544.6499999999996</v>
          </cell>
          <cell r="AQ241">
            <v>6480.96</v>
          </cell>
          <cell r="AR241">
            <v>1016.39</v>
          </cell>
        </row>
        <row r="246">
          <cell r="N246">
            <v>10304.913</v>
          </cell>
          <cell r="AO246">
            <v>10721.432999999999</v>
          </cell>
          <cell r="AP246">
            <v>5277.3299999999981</v>
          </cell>
          <cell r="AQ246">
            <v>10310.24</v>
          </cell>
          <cell r="AR246">
            <v>77.52000000000001</v>
          </cell>
        </row>
        <row r="272">
          <cell r="N272">
            <v>12440.502</v>
          </cell>
          <cell r="AO272">
            <v>4533.3220000000001</v>
          </cell>
          <cell r="AP272">
            <v>2418.94</v>
          </cell>
          <cell r="AQ272">
            <v>3292.2599999999998</v>
          </cell>
        </row>
        <row r="279">
          <cell r="N279">
            <v>6090.7489999999998</v>
          </cell>
          <cell r="AO279">
            <v>4433.2699999999995</v>
          </cell>
          <cell r="AP279">
            <v>1752.9389999999999</v>
          </cell>
          <cell r="AQ279">
            <v>4074.54</v>
          </cell>
          <cell r="AR279">
            <v>156.44</v>
          </cell>
        </row>
        <row r="286">
          <cell r="N286">
            <v>1263.55</v>
          </cell>
          <cell r="AO286">
            <v>891.60999999999979</v>
          </cell>
          <cell r="AP286">
            <v>378.98000000000008</v>
          </cell>
          <cell r="AQ286">
            <v>1510.46</v>
          </cell>
          <cell r="AR286">
            <v>301.65999999999997</v>
          </cell>
        </row>
        <row r="306">
          <cell r="AG306">
            <v>31878.999049755472</v>
          </cell>
          <cell r="AH306">
            <v>12987.197999999999</v>
          </cell>
          <cell r="AI306">
            <v>0</v>
          </cell>
          <cell r="AJ306">
            <v>0</v>
          </cell>
          <cell r="AO306">
            <v>31878.999049755472</v>
          </cell>
          <cell r="AP306">
            <v>13449.637999999999</v>
          </cell>
          <cell r="AQ306">
            <v>25014.58</v>
          </cell>
          <cell r="AR306">
            <v>2166.63</v>
          </cell>
        </row>
        <row r="318">
          <cell r="N318">
            <v>5645.3600000000006</v>
          </cell>
          <cell r="AO318">
            <v>3742.52</v>
          </cell>
          <cell r="AP318">
            <v>1604.7550000000001</v>
          </cell>
          <cell r="AQ318">
            <v>5916.84</v>
          </cell>
        </row>
        <row r="319">
          <cell r="N319">
            <v>19179.653000000002</v>
          </cell>
        </row>
      </sheetData>
      <sheetData sheetId="28"/>
      <sheetData sheetId="29"/>
      <sheetData sheetId="30"/>
      <sheetData sheetId="31"/>
      <sheetData sheetId="32">
        <row r="77">
          <cell r="C77">
            <v>137339.14000000001</v>
          </cell>
          <cell r="D77">
            <v>7009.8220000000001</v>
          </cell>
          <cell r="E77">
            <v>7352.4250000000002</v>
          </cell>
          <cell r="F77">
            <v>3821.5059999999999</v>
          </cell>
          <cell r="G77">
            <v>143.4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F103"/>
  <sheetViews>
    <sheetView showGridLines="0" tabSelected="1" view="pageBreakPreview" zoomScale="80" zoomScaleNormal="80" zoomScaleSheetLayoutView="80" workbookViewId="0">
      <selection activeCell="L75" sqref="L75"/>
    </sheetView>
  </sheetViews>
  <sheetFormatPr defaultColWidth="9.1796875" defaultRowHeight="14.5" x14ac:dyDescent="0.35"/>
  <cols>
    <col min="1" max="1" width="46.453125" style="1" customWidth="1"/>
    <col min="2" max="2" width="9.1796875" style="2" customWidth="1"/>
    <col min="3" max="3" width="13" style="2" customWidth="1"/>
    <col min="4" max="4" width="11.7265625" style="2" bestFit="1" customWidth="1"/>
    <col min="5" max="5" width="12.81640625" style="2" customWidth="1"/>
    <col min="6" max="7" width="10.7265625" style="2" customWidth="1"/>
    <col min="8" max="8" width="11.7265625" style="2" customWidth="1"/>
    <col min="9" max="10" width="10.7265625" style="2" customWidth="1"/>
    <col min="11" max="11" width="12.1796875" style="2" bestFit="1" customWidth="1"/>
    <col min="12" max="12" width="10.7265625" style="2" customWidth="1"/>
    <col min="13" max="13" width="13.54296875" style="29" customWidth="1"/>
    <col min="14" max="14" width="12.1796875" style="2" customWidth="1"/>
    <col min="15" max="16" width="10.7265625" style="2" customWidth="1"/>
    <col min="17" max="17" width="11.81640625" style="2" customWidth="1"/>
    <col min="18" max="18" width="12.81640625" style="2" customWidth="1"/>
    <col min="19" max="19" width="12" style="2" customWidth="1"/>
    <col min="20" max="20" width="12.26953125" style="29" customWidth="1"/>
    <col min="21" max="21" width="11.81640625" style="29" customWidth="1"/>
    <col min="22" max="22" width="12" style="2" customWidth="1"/>
    <col min="23" max="23" width="11.7265625" style="2" customWidth="1"/>
    <col min="24" max="24" width="11.7265625" style="29" customWidth="1"/>
    <col min="25" max="25" width="12.81640625" style="2" bestFit="1" customWidth="1"/>
    <col min="26" max="26" width="10" style="2" customWidth="1"/>
    <col min="27" max="27" width="9.26953125" style="29" customWidth="1"/>
    <col min="28" max="28" width="2" style="2" customWidth="1"/>
    <col min="29" max="29" width="12" style="2" customWidth="1"/>
    <col min="30" max="30" width="15.54296875" style="2" customWidth="1"/>
    <col min="31" max="31" width="13.1796875" style="2" customWidth="1"/>
    <col min="32" max="32" width="12.453125" style="2" bestFit="1" customWidth="1"/>
    <col min="33" max="33" width="9.81640625" style="2" bestFit="1" customWidth="1"/>
    <col min="34" max="34" width="32" style="2" customWidth="1"/>
    <col min="35" max="35" width="18.7265625" style="2" bestFit="1" customWidth="1"/>
    <col min="36" max="36" width="21" style="2" bestFit="1" customWidth="1"/>
    <col min="37" max="37" width="30.1796875" style="2" bestFit="1" customWidth="1"/>
    <col min="38" max="38" width="11.1796875" style="2" customWidth="1"/>
    <col min="39" max="39" width="9.81640625" style="2" bestFit="1" customWidth="1"/>
    <col min="40" max="40" width="10.54296875" style="2" customWidth="1"/>
    <col min="41" max="41" width="14.1796875" style="2" bestFit="1" customWidth="1"/>
    <col min="42" max="47" width="9.1796875" style="2"/>
    <col min="48" max="48" width="31.7265625" style="2" bestFit="1" customWidth="1"/>
    <col min="49" max="49" width="9.81640625" style="2" hidden="1" customWidth="1"/>
    <col min="50" max="50" width="12.453125" style="2" bestFit="1" customWidth="1"/>
    <col min="51" max="16384" width="9.1796875" style="2"/>
  </cols>
  <sheetData>
    <row r="2" spans="1:58" x14ac:dyDescent="0.3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</row>
    <row r="3" spans="1:58" x14ac:dyDescent="0.35">
      <c r="B3" s="151" t="s">
        <v>66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4"/>
      <c r="AD3" s="4"/>
      <c r="AE3" s="4"/>
      <c r="AF3" s="4"/>
    </row>
    <row r="4" spans="1:58" x14ac:dyDescent="0.35">
      <c r="B4" s="151" t="s">
        <v>65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  <c r="AC4" s="4"/>
      <c r="AD4" s="4"/>
      <c r="AE4" s="4"/>
      <c r="AF4" s="4"/>
    </row>
    <row r="5" spans="1:58" s="6" customFormat="1" ht="15" thickBot="1" x14ac:dyDescent="0.4">
      <c r="A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</row>
    <row r="6" spans="1:58" s="93" customFormat="1" ht="33" customHeight="1" x14ac:dyDescent="0.35">
      <c r="A6" s="120" t="s">
        <v>0</v>
      </c>
      <c r="B6" s="121" t="s">
        <v>64</v>
      </c>
      <c r="C6" s="122" t="s">
        <v>1</v>
      </c>
      <c r="D6" s="122" t="s">
        <v>2</v>
      </c>
      <c r="E6" s="122" t="s">
        <v>3</v>
      </c>
      <c r="F6" s="122" t="s">
        <v>4</v>
      </c>
      <c r="G6" s="122" t="s">
        <v>5</v>
      </c>
      <c r="H6" s="122" t="s">
        <v>6</v>
      </c>
      <c r="I6" s="122" t="s">
        <v>7</v>
      </c>
      <c r="J6" s="122" t="s">
        <v>8</v>
      </c>
      <c r="K6" s="122" t="s">
        <v>9</v>
      </c>
      <c r="L6" s="122" t="s">
        <v>10</v>
      </c>
      <c r="M6" s="123" t="s">
        <v>11</v>
      </c>
      <c r="N6" s="122" t="s">
        <v>12</v>
      </c>
      <c r="O6" s="122" t="s">
        <v>13</v>
      </c>
      <c r="P6" s="122" t="s">
        <v>14</v>
      </c>
      <c r="Q6" s="122" t="s">
        <v>15</v>
      </c>
      <c r="R6" s="122" t="s">
        <v>16</v>
      </c>
      <c r="S6" s="122" t="s">
        <v>17</v>
      </c>
      <c r="T6" s="123" t="s">
        <v>18</v>
      </c>
      <c r="U6" s="123" t="s">
        <v>19</v>
      </c>
      <c r="V6" s="122" t="s">
        <v>20</v>
      </c>
      <c r="W6" s="122" t="s">
        <v>21</v>
      </c>
      <c r="X6" s="123" t="s">
        <v>22</v>
      </c>
      <c r="Y6" s="122" t="s">
        <v>23</v>
      </c>
      <c r="Z6" s="122" t="s">
        <v>24</v>
      </c>
      <c r="AA6" s="124" t="s">
        <v>25</v>
      </c>
      <c r="AB6" s="119"/>
      <c r="AC6" s="104" t="s">
        <v>26</v>
      </c>
      <c r="AD6" s="105" t="s">
        <v>27</v>
      </c>
    </row>
    <row r="7" spans="1:58" x14ac:dyDescent="0.35">
      <c r="A7" s="125" t="s">
        <v>28</v>
      </c>
      <c r="B7" s="9" t="s">
        <v>29</v>
      </c>
      <c r="C7" s="10">
        <f>C10+C11+C12+C13</f>
        <v>394088.91599999997</v>
      </c>
      <c r="D7" s="10">
        <f t="shared" ref="D7:AA7" si="0">D10+D11+D12+D13</f>
        <v>432818.81099999999</v>
      </c>
      <c r="E7" s="10">
        <f t="shared" si="0"/>
        <v>63092.88</v>
      </c>
      <c r="F7" s="10">
        <f t="shared" si="0"/>
        <v>132854.78099999999</v>
      </c>
      <c r="G7" s="10">
        <f t="shared" si="0"/>
        <v>12541.16</v>
      </c>
      <c r="H7" s="10">
        <f t="shared" si="0"/>
        <v>120454.53300000001</v>
      </c>
      <c r="I7" s="10">
        <f t="shared" si="0"/>
        <v>135573.33300000001</v>
      </c>
      <c r="J7" s="10">
        <f t="shared" si="0"/>
        <v>56646.86</v>
      </c>
      <c r="K7" s="10">
        <f t="shared" si="0"/>
        <v>393303.08999999997</v>
      </c>
      <c r="L7" s="10">
        <f t="shared" si="0"/>
        <v>78524.572999999989</v>
      </c>
      <c r="M7" s="10">
        <f t="shared" si="0"/>
        <v>509803.08000000007</v>
      </c>
      <c r="N7" s="10">
        <f t="shared" si="0"/>
        <v>45724.676199999994</v>
      </c>
      <c r="O7" s="10">
        <f t="shared" si="0"/>
        <v>73577.650000000009</v>
      </c>
      <c r="P7" s="10">
        <f t="shared" si="0"/>
        <v>162137.61600000001</v>
      </c>
      <c r="Q7" s="10">
        <f t="shared" si="0"/>
        <v>133941.49</v>
      </c>
      <c r="R7" s="10">
        <f t="shared" si="0"/>
        <v>56907.014169300004</v>
      </c>
      <c r="S7" s="10">
        <f t="shared" si="0"/>
        <v>191044.94999999998</v>
      </c>
      <c r="T7" s="10">
        <f t="shared" si="0"/>
        <v>429792.09139999998</v>
      </c>
      <c r="U7" s="10">
        <f t="shared" si="0"/>
        <v>121809.75039016119</v>
      </c>
      <c r="V7" s="10">
        <f t="shared" si="0"/>
        <v>119721.75</v>
      </c>
      <c r="W7" s="10">
        <f t="shared" si="0"/>
        <v>37925.409999999996</v>
      </c>
      <c r="X7" s="10">
        <f t="shared" si="0"/>
        <v>799039.17198978551</v>
      </c>
      <c r="Y7" s="10">
        <f t="shared" si="0"/>
        <v>361281.27279999998</v>
      </c>
      <c r="Z7" s="10">
        <f t="shared" si="0"/>
        <v>0</v>
      </c>
      <c r="AA7" s="126">
        <f t="shared" si="0"/>
        <v>144570.05999999997</v>
      </c>
      <c r="AB7" s="11"/>
      <c r="AC7" s="106">
        <f>SUM(C7:AA7)</f>
        <v>5007174.9199492466</v>
      </c>
      <c r="AD7" s="107">
        <f>SUM(C7:Y7)</f>
        <v>4862604.859949247</v>
      </c>
      <c r="AE7" s="11"/>
    </row>
    <row r="8" spans="1:58" x14ac:dyDescent="0.35">
      <c r="A8" s="125" t="s">
        <v>30</v>
      </c>
      <c r="B8" s="9" t="s">
        <v>29</v>
      </c>
      <c r="C8" s="12">
        <f>C10+C11+C12</f>
        <v>388064.80599999998</v>
      </c>
      <c r="D8" s="12">
        <f t="shared" ref="D8:AA8" si="1">D10+D11+D12</f>
        <v>424964.69099999999</v>
      </c>
      <c r="E8" s="12">
        <f t="shared" si="1"/>
        <v>63092.88</v>
      </c>
      <c r="F8" s="12">
        <f t="shared" si="1"/>
        <v>132854.78099999999</v>
      </c>
      <c r="G8" s="12">
        <f t="shared" si="1"/>
        <v>12541.16</v>
      </c>
      <c r="H8" s="12">
        <f t="shared" si="1"/>
        <v>114146.83300000001</v>
      </c>
      <c r="I8" s="12">
        <f t="shared" si="1"/>
        <v>128666.08300000001</v>
      </c>
      <c r="J8" s="12">
        <f t="shared" si="1"/>
        <v>56646.86</v>
      </c>
      <c r="K8" s="12">
        <f t="shared" si="1"/>
        <v>393303.08999999997</v>
      </c>
      <c r="L8" s="12">
        <f t="shared" si="1"/>
        <v>78524.572999999989</v>
      </c>
      <c r="M8" s="12">
        <f t="shared" si="1"/>
        <v>502331.56000000006</v>
      </c>
      <c r="N8" s="12">
        <f t="shared" si="1"/>
        <v>45723.156199999998</v>
      </c>
      <c r="O8" s="12">
        <f t="shared" si="1"/>
        <v>73577.650000000009</v>
      </c>
      <c r="P8" s="12">
        <f t="shared" si="1"/>
        <v>93113.834000000017</v>
      </c>
      <c r="Q8" s="12">
        <f t="shared" si="1"/>
        <v>133480.25</v>
      </c>
      <c r="R8" s="12">
        <f t="shared" si="1"/>
        <v>56883.614169300003</v>
      </c>
      <c r="S8" s="12">
        <f t="shared" si="1"/>
        <v>190442.56999999998</v>
      </c>
      <c r="T8" s="12">
        <f>T10+T11+T12</f>
        <v>426552.63139999995</v>
      </c>
      <c r="U8" s="12">
        <f t="shared" si="1"/>
        <v>116039.66539016119</v>
      </c>
      <c r="V8" s="12">
        <f t="shared" si="1"/>
        <v>119721.75</v>
      </c>
      <c r="W8" s="12">
        <f t="shared" si="1"/>
        <v>37925.409999999996</v>
      </c>
      <c r="X8" s="12">
        <f t="shared" si="1"/>
        <v>795452.92198978551</v>
      </c>
      <c r="Y8" s="12">
        <f t="shared" si="1"/>
        <v>361177.37279999995</v>
      </c>
      <c r="Z8" s="12">
        <f>'[2]DQR por Sistema'!C77</f>
        <v>137339.14000000001</v>
      </c>
      <c r="AA8" s="127">
        <f t="shared" si="1"/>
        <v>123949.45999999996</v>
      </c>
      <c r="AB8" s="11"/>
      <c r="AC8" s="108">
        <f>SUM(C8:AA8)</f>
        <v>5006516.7429492474</v>
      </c>
      <c r="AD8" s="109">
        <f>SUM(C8:Y8)</f>
        <v>4745228.1429492477</v>
      </c>
      <c r="AE8" s="11"/>
      <c r="AF8" s="11"/>
      <c r="AG8" s="11"/>
      <c r="AH8" s="11"/>
    </row>
    <row r="9" spans="1:58" ht="6.75" customHeight="1" x14ac:dyDescent="0.35">
      <c r="A9" s="125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26"/>
      <c r="AB9" s="11"/>
      <c r="AC9" s="108"/>
      <c r="AD9" s="109"/>
      <c r="AE9" s="11"/>
    </row>
    <row r="10" spans="1:58" x14ac:dyDescent="0.35">
      <c r="A10" s="128" t="s">
        <v>31</v>
      </c>
      <c r="B10" s="13" t="s">
        <v>29</v>
      </c>
      <c r="C10" s="14">
        <f>'[2]Total SGRU'!C5</f>
        <v>275594.35200000001</v>
      </c>
      <c r="D10" s="14">
        <f>'[2]Total SGRU'!C6</f>
        <v>341862.18</v>
      </c>
      <c r="E10" s="14">
        <f>'[2]Total SGRU'!C7</f>
        <v>56584.031999999999</v>
      </c>
      <c r="F10" s="14">
        <f>'[2]Total SGRU'!C8</f>
        <v>124197.12999999999</v>
      </c>
      <c r="G10" s="14">
        <f>'[2]Total SGRU'!C9</f>
        <v>9330.6</v>
      </c>
      <c r="H10" s="14">
        <f>'[2]Total SGRU'!C10</f>
        <v>90518</v>
      </c>
      <c r="I10" s="14">
        <f>'[2]Total SGRU'!C15</f>
        <v>114981.50000000001</v>
      </c>
      <c r="J10" s="14">
        <f>'[2]Total SGRU'!C11</f>
        <v>52403.380000000005</v>
      </c>
      <c r="K10" s="14">
        <f>'[2]Total SGRU'!C12</f>
        <v>344304.18</v>
      </c>
      <c r="L10" s="14">
        <f>'[2]Total SGRU'!C13</f>
        <v>65500.36</v>
      </c>
      <c r="M10" s="14">
        <f>'[2]Total SGRU'!C14</f>
        <v>396121.98000000004</v>
      </c>
      <c r="N10" s="14">
        <f>'[2]Total SGRU'!C16</f>
        <v>39874.182000000001</v>
      </c>
      <c r="O10" s="14">
        <f>'[2]Total SGRU'!C18</f>
        <v>65761.070000000007</v>
      </c>
      <c r="P10" s="14">
        <f>'[2]Total SGRU'!C20</f>
        <v>73061.880000000019</v>
      </c>
      <c r="Q10" s="15">
        <f>'[2]Total SGRU'!C21</f>
        <v>117913.22</v>
      </c>
      <c r="R10" s="14">
        <f>'[2]Total SGRU'!C17</f>
        <v>52133.62</v>
      </c>
      <c r="S10" s="16">
        <f>'[2]Total SGRU'!C22</f>
        <v>165678.39999999999</v>
      </c>
      <c r="T10" s="17">
        <f>'[2]Total SGRU'!C23</f>
        <v>305834.54839999997</v>
      </c>
      <c r="U10" s="18">
        <f>'[2]Total SGRU'!C24</f>
        <v>95008.59</v>
      </c>
      <c r="V10" s="14">
        <f>'[2]Total SGRU'!C25</f>
        <v>103565.44</v>
      </c>
      <c r="W10" s="14">
        <f>'[2]Total SGRU'!C26</f>
        <v>33974.06</v>
      </c>
      <c r="X10" s="18">
        <f>'[2]Total SGRU'!C27</f>
        <v>638452.17000000004</v>
      </c>
      <c r="Y10" s="18">
        <f>'[2]Total SGRU'!C19</f>
        <v>317499.81999999995</v>
      </c>
      <c r="Z10" s="18"/>
      <c r="AA10" s="129">
        <f>'[2]Total SGRU'!C28</f>
        <v>90509.65999999996</v>
      </c>
      <c r="AB10" s="11"/>
      <c r="AC10" s="108">
        <f t="shared" ref="AC10:AC15" si="2">SUM(C10:AA10)</f>
        <v>3970664.3544000001</v>
      </c>
      <c r="AD10" s="109">
        <f t="shared" ref="AD10:AD72" si="3">SUM(C10:Y10)</f>
        <v>3880154.6943999999</v>
      </c>
      <c r="AE10" s="19"/>
      <c r="AJ10" s="20"/>
      <c r="AK10" s="20"/>
      <c r="AL10" s="20"/>
    </row>
    <row r="11" spans="1:58" x14ac:dyDescent="0.35">
      <c r="A11" s="128" t="s">
        <v>32</v>
      </c>
      <c r="B11" s="9" t="s">
        <v>29</v>
      </c>
      <c r="C11" s="14">
        <f>'[2]Total SGRU'!D5</f>
        <v>91720.553999999975</v>
      </c>
      <c r="D11" s="14">
        <f>'[2]Total SGRU'!D6</f>
        <v>80030.623000000007</v>
      </c>
      <c r="E11" s="14">
        <f>'[2]Total SGRU'!D7</f>
        <v>6508.848</v>
      </c>
      <c r="F11" s="14">
        <f>'[2]Total SGRU'!D8</f>
        <v>8657.1310000000012</v>
      </c>
      <c r="G11" s="14">
        <f>'[2]Total SGRU'!D9</f>
        <v>2473.84</v>
      </c>
      <c r="H11" s="14">
        <f>'[2]Total SGRU'!D10</f>
        <v>21206.512999999999</v>
      </c>
      <c r="I11" s="14">
        <f>'[2]Total SGRU'!D15</f>
        <v>10414.092999999999</v>
      </c>
      <c r="J11" s="14">
        <f>'[2]Total SGRU'!D11</f>
        <v>4243.4799999999996</v>
      </c>
      <c r="K11" s="14">
        <f>'[2]Total SGRU'!D12</f>
        <v>43315</v>
      </c>
      <c r="L11" s="14">
        <f>'[2]Total SGRU'!D13</f>
        <v>12386.233</v>
      </c>
      <c r="M11" s="14">
        <f>'[2]Total SGRU'!D14</f>
        <v>98833.12</v>
      </c>
      <c r="N11" s="14">
        <f>'[2]Total SGRU'!D16</f>
        <v>5070.8310000000001</v>
      </c>
      <c r="O11" s="14">
        <f>'[2]Total SGRU'!D18</f>
        <v>7514.2400000000007</v>
      </c>
      <c r="P11" s="14">
        <f>'[2]Total SGRU'!D20</f>
        <v>11292.079</v>
      </c>
      <c r="Q11" s="15">
        <f>'[2]Total SGRU'!D21</f>
        <v>14637.130000000001</v>
      </c>
      <c r="R11" s="14">
        <f>'[2]Total SGRU'!D17</f>
        <v>4393.914169300001</v>
      </c>
      <c r="S11" s="16">
        <f>'[2]Total SGRU'!D22</f>
        <v>24092.959999999999</v>
      </c>
      <c r="T11" s="17">
        <f>'[2]Total SGRU'!D23</f>
        <v>118531.98299999998</v>
      </c>
      <c r="U11" s="18">
        <f>'[2]Total SGRU'!D24</f>
        <v>19995.475390161184</v>
      </c>
      <c r="V11" s="14">
        <f>'[2]Total SGRU'!D25</f>
        <v>15970.73</v>
      </c>
      <c r="W11" s="14">
        <f>'[2]Total SGRU'!D26</f>
        <v>3241.1300000000006</v>
      </c>
      <c r="X11" s="18">
        <f>'[2]Total SGRU'!D27</f>
        <v>117704.17498978539</v>
      </c>
      <c r="Y11" s="18">
        <f>'[2]Total SGRU'!D19</f>
        <v>43677.552799999998</v>
      </c>
      <c r="Z11" s="18"/>
      <c r="AA11" s="129">
        <f>'[2]Total SGRU'!D28</f>
        <v>27425.640000000003</v>
      </c>
      <c r="AC11" s="108">
        <f t="shared" si="2"/>
        <v>793337.27534924645</v>
      </c>
      <c r="AD11" s="109">
        <f t="shared" si="3"/>
        <v>765911.63534924644</v>
      </c>
      <c r="AE11" s="19"/>
      <c r="AI11" s="20"/>
      <c r="AJ11" s="11"/>
      <c r="AK11" s="11"/>
      <c r="AL11" s="11"/>
    </row>
    <row r="12" spans="1:58" x14ac:dyDescent="0.35">
      <c r="A12" s="128" t="s">
        <v>33</v>
      </c>
      <c r="B12" s="9" t="s">
        <v>29</v>
      </c>
      <c r="C12" s="14">
        <f>'[2]Total SGRU'!E5</f>
        <v>20749.899999999998</v>
      </c>
      <c r="D12" s="14">
        <f>'[2]Total SGRU'!E6</f>
        <v>3071.8879999999995</v>
      </c>
      <c r="E12" s="14">
        <f>'[2]Total SGRU'!E7</f>
        <v>0</v>
      </c>
      <c r="F12" s="14">
        <f>'[2]Total SGRU'!E8</f>
        <v>0.52</v>
      </c>
      <c r="G12" s="14">
        <f>'[2]Total SGRU'!E9</f>
        <v>736.72</v>
      </c>
      <c r="H12" s="14">
        <f>'[2]Total SGRU'!E10</f>
        <v>2422.3199999999997</v>
      </c>
      <c r="I12" s="14">
        <f>'[2]Total SGRU'!E15</f>
        <v>3270.4900000000007</v>
      </c>
      <c r="J12" s="21"/>
      <c r="K12" s="14">
        <f>'[2]Total SGRU'!E12</f>
        <v>5683.91</v>
      </c>
      <c r="L12" s="14">
        <f>'[2]Total SGRU'!E13</f>
        <v>637.98</v>
      </c>
      <c r="M12" s="14">
        <f>'[2]Total SGRU'!E14</f>
        <v>7376.4599999999991</v>
      </c>
      <c r="N12" s="14">
        <f>'[2]Total SGRU'!E16</f>
        <v>778.14319999999987</v>
      </c>
      <c r="O12" s="14">
        <f>'[2]Total SGRU'!E18</f>
        <v>302.34000000000003</v>
      </c>
      <c r="P12" s="14">
        <f>'[2]Total SGRU'!E20</f>
        <v>8759.875</v>
      </c>
      <c r="Q12" s="15">
        <f>'[2]Total SGRU'!E21</f>
        <v>929.9</v>
      </c>
      <c r="R12" s="14">
        <f>'[2]Total SGRU'!E17</f>
        <v>356.07999999999993</v>
      </c>
      <c r="S12" s="16">
        <f>'[2]Total SGRU'!E22</f>
        <v>671.21000000000015</v>
      </c>
      <c r="T12" s="18">
        <f>'[2]Total SGRU'!E23</f>
        <v>2186.1</v>
      </c>
      <c r="U12" s="18">
        <f>'[2]Total SGRU'!E24</f>
        <v>1035.5999999999999</v>
      </c>
      <c r="V12" s="14">
        <f>'[2]Total SGRU'!E25</f>
        <v>185.58</v>
      </c>
      <c r="W12" s="14">
        <f>'[2]Total SGRU'!E26</f>
        <v>710.22</v>
      </c>
      <c r="X12" s="18">
        <f>'[2]Total SGRU'!E27</f>
        <v>39296.577000000005</v>
      </c>
      <c r="Y12" s="21"/>
      <c r="Z12" s="18"/>
      <c r="AA12" s="129">
        <f>'[2]Total SGRU'!E28</f>
        <v>6014.1599999999989</v>
      </c>
      <c r="AB12" s="11"/>
      <c r="AC12" s="108">
        <f t="shared" si="2"/>
        <v>105175.97320000001</v>
      </c>
      <c r="AD12" s="109">
        <f t="shared" si="3"/>
        <v>99161.813200000004</v>
      </c>
      <c r="AE12" s="19"/>
      <c r="AF12" s="22"/>
      <c r="AI12" s="20"/>
      <c r="AJ12" s="23"/>
      <c r="AK12" s="23"/>
      <c r="AL12" s="23"/>
    </row>
    <row r="13" spans="1:58" ht="15" thickBot="1" x14ac:dyDescent="0.4">
      <c r="A13" s="130" t="s">
        <v>34</v>
      </c>
      <c r="B13" s="24" t="s">
        <v>29</v>
      </c>
      <c r="C13" s="25">
        <f>'[2]Total SGRU'!F5</f>
        <v>6024.11</v>
      </c>
      <c r="D13" s="25">
        <f>'[2]Total SGRU'!F6</f>
        <v>7854.12</v>
      </c>
      <c r="E13" s="25"/>
      <c r="F13" s="25"/>
      <c r="G13" s="25"/>
      <c r="H13" s="25">
        <f>'[2]Total SGRU'!F10</f>
        <v>6307.7</v>
      </c>
      <c r="I13" s="25">
        <f>'[2]Total SGRU'!F15</f>
        <v>6907.2500000000009</v>
      </c>
      <c r="J13" s="26"/>
      <c r="K13" s="26"/>
      <c r="L13" s="26"/>
      <c r="M13" s="25">
        <f>'[2]Total SGRU'!F14</f>
        <v>7471.52</v>
      </c>
      <c r="N13" s="25">
        <f>'[2]Total SGRU'!F16</f>
        <v>1.52</v>
      </c>
      <c r="O13" s="25"/>
      <c r="P13" s="25">
        <f>'[2]Total SGRU'!F20</f>
        <v>69023.781999999992</v>
      </c>
      <c r="Q13" s="25">
        <f>'[2]Total SGRU'!F21</f>
        <v>461.24</v>
      </c>
      <c r="R13" s="25">
        <f>'[2]Total SGRU'!F17</f>
        <v>23.4</v>
      </c>
      <c r="S13" s="27">
        <f>'[2]Total SGRU'!F22</f>
        <v>602.38</v>
      </c>
      <c r="T13" s="28">
        <f>'[2]Total SGRU'!F23</f>
        <v>3239.46</v>
      </c>
      <c r="U13" s="28">
        <f>'[2]Total SGRU'!F24</f>
        <v>5770.085</v>
      </c>
      <c r="V13" s="26"/>
      <c r="W13" s="26"/>
      <c r="X13" s="28">
        <f>'[2]Total SGRU'!F27</f>
        <v>3586.25</v>
      </c>
      <c r="Y13" s="28">
        <f>'[2]Total SGRU'!F19</f>
        <v>103.9</v>
      </c>
      <c r="Z13" s="28"/>
      <c r="AA13" s="131">
        <f>'[2]Total SGRU'!F28</f>
        <v>20620.599999999995</v>
      </c>
      <c r="AC13" s="110">
        <f t="shared" si="2"/>
        <v>137997.31699999998</v>
      </c>
      <c r="AD13" s="111">
        <f t="shared" si="3"/>
        <v>117376.71699999999</v>
      </c>
    </row>
    <row r="14" spans="1:58" ht="4.5" customHeight="1" x14ac:dyDescent="0.35">
      <c r="A14" s="13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133"/>
      <c r="N14" s="53"/>
      <c r="O14" s="53"/>
      <c r="P14" s="53"/>
      <c r="Q14" s="53"/>
      <c r="R14" s="53"/>
      <c r="S14" s="53"/>
      <c r="T14" s="133"/>
      <c r="U14" s="133"/>
      <c r="V14" s="53"/>
      <c r="W14" s="53"/>
      <c r="X14" s="133"/>
      <c r="Y14" s="53"/>
      <c r="Z14" s="53"/>
      <c r="AA14" s="134"/>
      <c r="AC14" s="112"/>
      <c r="AD14" s="113"/>
    </row>
    <row r="15" spans="1:58" ht="15" hidden="1" thickBot="1" x14ac:dyDescent="0.4">
      <c r="A15" s="130" t="s">
        <v>35</v>
      </c>
      <c r="B15" s="24" t="s">
        <v>36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0"/>
      <c r="R15" s="25"/>
      <c r="S15" s="27"/>
      <c r="T15" s="31"/>
      <c r="U15" s="28"/>
      <c r="V15" s="25"/>
      <c r="W15" s="25"/>
      <c r="X15" s="28"/>
      <c r="Y15" s="28"/>
      <c r="Z15" s="32"/>
      <c r="AA15" s="131"/>
      <c r="AC15" s="112">
        <f t="shared" si="2"/>
        <v>0</v>
      </c>
      <c r="AD15" s="113">
        <f t="shared" si="3"/>
        <v>0</v>
      </c>
      <c r="BC15" s="22"/>
    </row>
    <row r="16" spans="1:58" s="33" customFormat="1" hidden="1" x14ac:dyDescent="0.35">
      <c r="A16" s="135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7"/>
      <c r="AB16" s="34"/>
      <c r="AC16" s="112"/>
      <c r="AD16" s="113">
        <f t="shared" si="3"/>
        <v>0</v>
      </c>
      <c r="AE16" s="34"/>
      <c r="AN16" s="35"/>
      <c r="AO16" s="35"/>
      <c r="BA16" s="36"/>
      <c r="BB16" s="37"/>
      <c r="BC16" s="38"/>
      <c r="BD16" s="39"/>
      <c r="BE16" s="38"/>
      <c r="BF16" s="39"/>
    </row>
    <row r="17" spans="1:51" s="41" customFormat="1" x14ac:dyDescent="0.35">
      <c r="A17" s="138" t="s">
        <v>37</v>
      </c>
      <c r="B17" s="9" t="s">
        <v>29</v>
      </c>
      <c r="C17" s="40">
        <f>SUM(C18:C22)</f>
        <v>334325.25400000002</v>
      </c>
      <c r="D17" s="40">
        <f t="shared" ref="D17:AA17" si="4">SUM(D18:D22)</f>
        <v>360022.09199999995</v>
      </c>
      <c r="E17" s="40">
        <f t="shared" si="4"/>
        <v>44329.090000000004</v>
      </c>
      <c r="F17" s="40">
        <f t="shared" si="4"/>
        <v>124349.45</v>
      </c>
      <c r="G17" s="40">
        <f t="shared" si="4"/>
        <v>11153.900000000001</v>
      </c>
      <c r="H17" s="40">
        <f t="shared" si="4"/>
        <v>84388.926000000007</v>
      </c>
      <c r="I17" s="40">
        <f t="shared" si="4"/>
        <v>114303.76000000001</v>
      </c>
      <c r="J17" s="40">
        <f>SUM(J18:J22)</f>
        <v>0</v>
      </c>
      <c r="K17" s="40">
        <f t="shared" si="4"/>
        <v>253447.70999999996</v>
      </c>
      <c r="L17" s="40">
        <f t="shared" si="4"/>
        <v>52445.55</v>
      </c>
      <c r="M17" s="40">
        <f t="shared" si="4"/>
        <v>27624.019999999997</v>
      </c>
      <c r="N17" s="40">
        <f t="shared" si="4"/>
        <v>38164.282176880319</v>
      </c>
      <c r="O17" s="40">
        <f t="shared" si="4"/>
        <v>54710.080000000002</v>
      </c>
      <c r="P17" s="40">
        <f t="shared" si="4"/>
        <v>82678.032999999996</v>
      </c>
      <c r="Q17" s="40">
        <f t="shared" si="4"/>
        <v>121306.92</v>
      </c>
      <c r="R17" s="40">
        <f t="shared" si="4"/>
        <v>35258.179999999993</v>
      </c>
      <c r="S17" s="40">
        <f t="shared" si="4"/>
        <v>155054.48000000001</v>
      </c>
      <c r="T17" s="40">
        <f t="shared" si="4"/>
        <v>147578.67000000001</v>
      </c>
      <c r="U17" s="40">
        <f t="shared" si="4"/>
        <v>63414.19</v>
      </c>
      <c r="V17" s="40">
        <f t="shared" si="4"/>
        <v>115861.94</v>
      </c>
      <c r="W17" s="40">
        <f t="shared" si="4"/>
        <v>34743.46</v>
      </c>
      <c r="X17" s="40">
        <f t="shared" si="4"/>
        <v>177886.99999999997</v>
      </c>
      <c r="Y17" s="40">
        <f>SUM(Y18:Y22)</f>
        <v>316884.98000000004</v>
      </c>
      <c r="Z17" s="40">
        <f t="shared" si="4"/>
        <v>66869</v>
      </c>
      <c r="AA17" s="115">
        <f t="shared" si="4"/>
        <v>39020.049999999996</v>
      </c>
      <c r="AC17" s="114">
        <f t="shared" ref="AC17:AC31" si="5">SUM(C17:AA17)</f>
        <v>2855821.01717688</v>
      </c>
      <c r="AD17" s="115">
        <f>SUM(C17:Y17)</f>
        <v>2749931.9671768802</v>
      </c>
      <c r="AE17" s="42"/>
      <c r="AF17" s="43"/>
      <c r="AG17" s="42"/>
      <c r="AJ17" s="44"/>
      <c r="AK17" s="44"/>
      <c r="AL17" s="45"/>
    </row>
    <row r="18" spans="1:51" s="41" customFormat="1" x14ac:dyDescent="0.35">
      <c r="A18" s="139" t="s">
        <v>38</v>
      </c>
      <c r="B18" s="9" t="s">
        <v>29</v>
      </c>
      <c r="C18" s="46">
        <f>'[2]A, EVE, TM, VO (municipio)'!C6+'[2]A, EVE, TM, VO (municipio)'!D6+'[2]A, EVE, TM, VO (municipio)'!G6+'[2]A, EVE, TM, VO (municipio)'!H6</f>
        <v>284877.11100000003</v>
      </c>
      <c r="D18" s="46">
        <f>'[2]A, EVE, TM, VO (municipio)'!C7+'[2]A, EVE, TM, VO (municipio)'!D7+'[2]A, EVE, TM, VO (municipio)'!G7+'[2]A, EVE, TM, VO (municipio)'!H7</f>
        <v>217209.28999999998</v>
      </c>
      <c r="E18" s="46">
        <f>'[2]A, EVE, TM, VO (municipio)'!C8+'[2]A, EVE, TM, VO (municipio)'!D8+'[2]A, EVE, TM, VO (municipio)'!G8+'[2]A, EVE, TM, VO (municipio)'!H8</f>
        <v>20397.870000000003</v>
      </c>
      <c r="F18" s="46">
        <f>'[2]A, EVE, TM, VO (municipio)'!C9+'[2]A, EVE, TM, VO (municipio)'!D9+'[2]A, EVE, TM, VO (municipio)'!G9+'[2]A, EVE, TM, VO (municipio)'!H9</f>
        <v>124197.12999999999</v>
      </c>
      <c r="G18" s="46">
        <f>'[2]A, EVE, TM, VO (municipio)'!C10+'[2]A, EVE, TM, VO (municipio)'!D10+'[2]A, EVE, TM, VO (municipio)'!G10+'[2]A, EVE, TM, VO (municipio)'!H10</f>
        <v>3602.1000000000004</v>
      </c>
      <c r="H18" s="46">
        <f>'[2]A, EVE, TM, VO (municipio)'!C11+'[2]A, EVE, TM, VO (municipio)'!D11+'[2]A, EVE, TM, VO (municipio)'!G11+'[2]A, EVE, TM, VO (municipio)'!H11</f>
        <v>16511.160000000003</v>
      </c>
      <c r="I18" s="46">
        <f>'[2]A, EVE, TM, VO (municipio)'!C16+'[2]A, EVE, TM, VO (municipio)'!D16+'[2]A, EVE, TM, VO (municipio)'!G16+'[2]A, EVE, TM, VO (municipio)'!H16</f>
        <v>25843.920000000006</v>
      </c>
      <c r="J18" s="21"/>
      <c r="K18" s="46">
        <f>'[2]A, EVE, TM, VO (municipio)'!C13+'[2]A, EVE, TM, VO (municipio)'!D13+'[2]A, EVE, TM, VO (municipio)'!G13+'[2]A, EVE, TM, VO (municipio)'!H13</f>
        <v>10703.619999999999</v>
      </c>
      <c r="L18" s="46">
        <f>'[2]A, EVE, TM, VO (municipio)'!D14+'[2]A, EVE, TM, VO (municipio)'!C14+'[2]A, EVE, TM, VO (municipio)'!G14+'[2]A, EVE, TM, VO (municipio)'!H14</f>
        <v>26409.64</v>
      </c>
      <c r="M18" s="12">
        <f>'[2]A, EVE, TM, VO (municipio)'!C15+'[2]A, EVE, TM, VO (municipio)'!D15+'[2]A, EVE, TM, VO (municipio)'!G15+'[2]A, EVE, TM, VO (municipio)'!H15</f>
        <v>11649.14</v>
      </c>
      <c r="N18" s="46">
        <f>'[2]A, EVE, TM, VO (municipio)'!C17+'[2]A, EVE, TM, VO (municipio)'!D17+'[2]A, EVE, TM, VO (municipio)'!G17+'[2]A, EVE, TM, VO (municipio)'!H17</f>
        <v>16566.352176880318</v>
      </c>
      <c r="O18" s="46">
        <f>'[2]A, EVE, TM, VO (municipio)'!C19+'[2]A, EVE, TM, VO (municipio)'!D19+'[2]A, EVE, TM, VO (municipio)'!G19+'[2]A, EVE, TM, VO (municipio)'!H19</f>
        <v>13359.300000000001</v>
      </c>
      <c r="P18" s="12">
        <f>'[2]A, EVE, TM, VO (municipio)'!C21+'[2]A, EVE, TM, VO (municipio)'!D21+'[2]A, EVE, TM, VO (municipio)'!G21+'[2]A, EVE, TM, VO (municipio)'!H21</f>
        <v>0</v>
      </c>
      <c r="Q18" s="47">
        <f>'[2]A, EVE, TM, VO (municipio)'!C22+'[2]A, EVE, TM, VO (municipio)'!D22+'[2]A, EVE, TM, VO (municipio)'!G22+'[2]A, EVE, TM, VO (municipio)'!H22</f>
        <v>119298.12</v>
      </c>
      <c r="R18" s="46">
        <f>'[2]A, EVE, TM, VO (municipio)'!C18+'[2]A, EVE, TM, VO (municipio)'!D18+'[2]A, EVE, TM, VO (municipio)'!G18+'[2]A, EVE, TM, VO (municipio)'!H18</f>
        <v>1154.7199999999998</v>
      </c>
      <c r="S18" s="47">
        <f>'[2]A, EVE, TM, VO (municipio)'!C23+'[2]A, EVE, TM, VO (municipio)'!D23+'[2]A, EVE, TM, VO (municipio)'!G23+'[2]A, EVE, TM, VO (municipio)'!H23</f>
        <v>110871.66</v>
      </c>
      <c r="T18" s="47">
        <f>SUM('[2]A, EVE, TM, VO (municipio)'!C24,'[2]A, EVE, TM, VO (municipio)'!D24,'[2]A, EVE, TM, VO (municipio)'!E24,'[2]A, EVE, TM, VO (municipio)'!G24,'[2]A, EVE, TM, VO (municipio)'!H24)</f>
        <v>25032.14</v>
      </c>
      <c r="U18" s="12">
        <f>'[2]A, EVE, TM, VO (municipio)'!C25+'[2]A, EVE, TM, VO (municipio)'!D25+'[2]A, EVE, TM, VO (municipio)'!G25+'[2]A, EVE, TM, VO (municipio)'!H25</f>
        <v>18987.010000000002</v>
      </c>
      <c r="V18" s="46">
        <f>'[2]A, EVE, TM, VO (municipio)'!C26+'[2]A, EVE, TM, VO (municipio)'!D26+'[2]A, EVE, TM, VO (municipio)'!G26+'[2]A, EVE, TM, VO (municipio)'!H26</f>
        <v>52833.400000000009</v>
      </c>
      <c r="W18" s="46">
        <f>'[2]A, EVE, TM, VO (municipio)'!C27+'[2]A, EVE, TM, VO (municipio)'!D27+'[2]A, EVE, TM, VO (municipio)'!G27+'[2]A, EVE, TM, VO (municipio)'!H27</f>
        <v>34150</v>
      </c>
      <c r="X18" s="12">
        <f>'[2]A, EVE, TM, VO (municipio)'!C28+'[2]A, EVE, TM, VO (municipio)'!D28+'[2]A, EVE, TM, VO (municipio)'!G28+'[2]A, EVE, TM, VO (municipio)'!H28+'[2]A, EVE, TM, VO (municipio)'!E28</f>
        <v>156596.37</v>
      </c>
      <c r="Y18" s="46">
        <f>'[2]A, EVE, TM, VO (municipio)'!C20+'[2]A, EVE, TM, VO (municipio)'!D20+'[2]A, EVE, TM, VO (municipio)'!G20+'[2]A, EVE, TM, VO (municipio)'!H20</f>
        <v>175903.30000000002</v>
      </c>
      <c r="Z18" s="12">
        <f>'[2]A, EVE, TM, VO (municipio)'!I31</f>
        <v>61781.11</v>
      </c>
      <c r="AA18" s="127">
        <f>'[2]A, EVE, TM, VO (municipio)'!C29+'[2]A, EVE, TM, VO (municipio)'!D29+'[2]A, EVE, TM, VO (municipio)'!G29+'[2]A, EVE, TM, VO (municipio)'!H29</f>
        <v>1316.8299999999995</v>
      </c>
      <c r="AC18" s="108">
        <f t="shared" si="5"/>
        <v>1529251.2931768806</v>
      </c>
      <c r="AD18" s="109">
        <f>SUM(C18:Y18)</f>
        <v>1466153.3531768804</v>
      </c>
      <c r="AE18" s="43"/>
      <c r="AH18" s="48"/>
      <c r="AI18" s="20"/>
      <c r="AJ18" s="43"/>
      <c r="AK18" s="43"/>
      <c r="AL18" s="43"/>
    </row>
    <row r="19" spans="1:51" s="41" customFormat="1" x14ac:dyDescent="0.35">
      <c r="A19" s="139" t="s">
        <v>39</v>
      </c>
      <c r="B19" s="9" t="s">
        <v>29</v>
      </c>
      <c r="C19" s="46">
        <f>'[2]A, EVE, TM, VO (municipio)'!F6</f>
        <v>15569.000999999997</v>
      </c>
      <c r="D19" s="46">
        <f>'[2]A, EVE, TM, VO (municipio)'!F7</f>
        <v>2510.1899999999991</v>
      </c>
      <c r="E19" s="21"/>
      <c r="F19" s="21"/>
      <c r="G19" s="46">
        <f>'[2]A, EVE, TM, VO (municipio)'!F10</f>
        <v>604.26</v>
      </c>
      <c r="H19" s="46">
        <f>'[2]A, EVE, TM, VO (municipio)'!F11</f>
        <v>2260.6999999999998</v>
      </c>
      <c r="I19" s="46">
        <f>'[2]A, EVE, TM, VO (municipio)'!F16</f>
        <v>2779.8100000000004</v>
      </c>
      <c r="J19" s="21"/>
      <c r="K19" s="46">
        <f>'[2]A, EVE, TM, VO (municipio)'!F13</f>
        <v>132.66</v>
      </c>
      <c r="L19" s="46">
        <f>'[2]A, EVE, TM, VO (municipio)'!F14</f>
        <v>342.40000000000003</v>
      </c>
      <c r="M19" s="21"/>
      <c r="N19" s="46">
        <f>'[2]A, EVE, TM, VO (municipio)'!F17</f>
        <v>183.82</v>
      </c>
      <c r="O19" s="21"/>
      <c r="P19" s="46">
        <f>'[2]A, EVE, TM, VO (municipio)'!F21</f>
        <v>3405.5030000000002</v>
      </c>
      <c r="Q19" s="47">
        <f>'[2]A, EVE, TM, VO (municipio)'!F22</f>
        <v>929.9</v>
      </c>
      <c r="R19" s="46">
        <f>'[2]A, EVE, TM, VO (municipio)'!F18</f>
        <v>356.07999999999993</v>
      </c>
      <c r="S19" s="47">
        <f>'[2]A, EVE, TM, VO (municipio)'!F23</f>
        <v>633.84000000000015</v>
      </c>
      <c r="T19" s="49">
        <f>'[2]A, EVE, TM, VO (municipio)'!F24</f>
        <v>32.799999999999997</v>
      </c>
      <c r="U19" s="12">
        <f>'[2]A, EVE, TM, VO (municipio)'!F25</f>
        <v>252.23999999999998</v>
      </c>
      <c r="V19" s="21"/>
      <c r="W19" s="46">
        <f>'[2]A, EVE, TM, VO (municipio)'!F27</f>
        <v>448.68</v>
      </c>
      <c r="X19" s="12">
        <f>'[2]A, EVE, TM, VO (municipio)'!F28</f>
        <v>1.3</v>
      </c>
      <c r="Y19" s="21"/>
      <c r="Z19" s="21"/>
      <c r="AA19" s="127">
        <f>'[2]A, EVE, TM, VO (municipio)'!F29</f>
        <v>392.65999999999997</v>
      </c>
      <c r="AC19" s="108">
        <f t="shared" si="5"/>
        <v>30835.844000000001</v>
      </c>
      <c r="AD19" s="109">
        <f t="shared" si="3"/>
        <v>30443.184000000001</v>
      </c>
      <c r="AE19" s="43"/>
      <c r="AH19" s="50"/>
      <c r="AI19" s="20"/>
      <c r="AJ19" s="42"/>
      <c r="AK19" s="42"/>
      <c r="AL19" s="42"/>
      <c r="AN19" s="51"/>
    </row>
    <row r="20" spans="1:51" s="41" customFormat="1" x14ac:dyDescent="0.35">
      <c r="A20" s="139" t="s">
        <v>40</v>
      </c>
      <c r="B20" s="9" t="s">
        <v>29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40"/>
      <c r="AC20" s="108">
        <f t="shared" si="5"/>
        <v>0</v>
      </c>
      <c r="AD20" s="109">
        <f t="shared" si="3"/>
        <v>0</v>
      </c>
      <c r="AE20" s="43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</row>
    <row r="21" spans="1:51" s="41" customFormat="1" x14ac:dyDescent="0.35">
      <c r="A21" s="139" t="s">
        <v>41</v>
      </c>
      <c r="B21" s="9" t="s">
        <v>29</v>
      </c>
      <c r="C21" s="46">
        <f>'[2]A, EVE, TM, VO (municipio)'!M6</f>
        <v>6024.11</v>
      </c>
      <c r="D21" s="46">
        <f>'[2]A, EVE, TM, VO (municipio)'!M7</f>
        <v>7854.12</v>
      </c>
      <c r="E21" s="21"/>
      <c r="F21" s="21"/>
      <c r="G21" s="21"/>
      <c r="H21" s="46">
        <f>'[2]A, EVE, TM, VO (municipio)'!M11</f>
        <v>6173.0999999999995</v>
      </c>
      <c r="I21" s="46">
        <f>'[2]A, EVE, TM, VO (municipio)'!M16</f>
        <v>6250.9700000000012</v>
      </c>
      <c r="J21" s="21"/>
      <c r="K21" s="21"/>
      <c r="L21" s="21"/>
      <c r="M21" s="21"/>
      <c r="N21" s="46">
        <f>'[2]A, EVE, TM, VO (municipio)'!M17</f>
        <v>1.52</v>
      </c>
      <c r="O21" s="21"/>
      <c r="P21" s="46">
        <f>'[2]A, EVE, TM, VO (municipio)'!M21</f>
        <v>43675.479999999996</v>
      </c>
      <c r="Q21" s="46">
        <f>'[2]A, EVE, TM, VO (municipio)'!M22</f>
        <v>461.24</v>
      </c>
      <c r="R21" s="46">
        <f>'[2]A, EVE, TM, VO (municipio)'!M18</f>
        <v>23.4</v>
      </c>
      <c r="S21" s="46">
        <f>'[2]A, EVE, TM, VO (municipio)'!M23</f>
        <v>602.38</v>
      </c>
      <c r="T21" s="47">
        <f>'[2]A, EVE, TM, VO (municipio)'!M24</f>
        <v>372.86000000000007</v>
      </c>
      <c r="U21" s="46">
        <f>'[2]A, EVE, TM, VO (municipio)'!M25</f>
        <v>4326.58</v>
      </c>
      <c r="V21" s="21"/>
      <c r="W21" s="21"/>
      <c r="X21" s="12">
        <f>'[2]A, EVE, TM, VO (municipio)'!M28</f>
        <v>1656.11</v>
      </c>
      <c r="Y21" s="46">
        <f>'[2]A, EVE, TM, VO (municipio)'!M20</f>
        <v>103.72</v>
      </c>
      <c r="Z21" s="21"/>
      <c r="AA21" s="141">
        <f>'[2]A, EVE, TM, VO (municipio)'!M29</f>
        <v>3055.78</v>
      </c>
      <c r="AB21" s="43"/>
      <c r="AC21" s="108">
        <f t="shared" si="5"/>
        <v>80581.37</v>
      </c>
      <c r="AD21" s="109">
        <f t="shared" si="3"/>
        <v>77525.59</v>
      </c>
      <c r="AF21" s="52"/>
      <c r="AH21" s="48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</row>
    <row r="22" spans="1:51" s="41" customFormat="1" ht="21" x14ac:dyDescent="0.35">
      <c r="A22" s="139" t="s">
        <v>42</v>
      </c>
      <c r="B22" s="9" t="s">
        <v>29</v>
      </c>
      <c r="C22" s="46">
        <f>'[2]A, EVE, TM, VO (municipio)'!V6+'[2]A, EVE, TM, VO (municipio)'!Z6</f>
        <v>27855.032000000003</v>
      </c>
      <c r="D22" s="46">
        <f>'[2]A, EVE, TM, VO (municipio)'!V7+'[2]A, EVE, TM, VO (municipio)'!Z7</f>
        <v>132448.492</v>
      </c>
      <c r="E22" s="46">
        <f>'[2]A, EVE, TM, VO (municipio)'!V8+'[2]A, EVE, TM, VO (municipio)'!Z8</f>
        <v>23931.22</v>
      </c>
      <c r="F22" s="46">
        <f>'[2]A, EVE, TM, VO (municipio)'!V9+'[2]A, EVE, TM, VO (municipio)'!Z9</f>
        <v>152.31999999999996</v>
      </c>
      <c r="G22" s="46">
        <f>'[2]A, EVE, TM, VO (municipio)'!V10+'[2]A, EVE, TM, VO (municipio)'!Z10</f>
        <v>6947.5400000000009</v>
      </c>
      <c r="H22" s="46">
        <f>'[2]A, EVE, TM, VO (municipio)'!V11+'[2]A, EVE, TM, VO (municipio)'!Z11</f>
        <v>59443.966</v>
      </c>
      <c r="I22" s="46">
        <f>'[2]A, EVE, TM, VO (municipio)'!V16+'[2]A, EVE, TM, VO (municipio)'!Z16</f>
        <v>79429.06</v>
      </c>
      <c r="J22" s="21"/>
      <c r="K22" s="46">
        <f>'[2]A, EVE, TM, VO (municipio)'!V13+'[2]A, EVE, TM, VO (municipio)'!Z13</f>
        <v>242611.42999999996</v>
      </c>
      <c r="L22" s="46">
        <f>'[2]A, EVE, TM, VO (municipio)'!V14+'[2]A, EVE, TM, VO (municipio)'!Z14</f>
        <v>25693.51</v>
      </c>
      <c r="M22" s="46">
        <f>'[2]A, EVE, TM, VO (municipio)'!V15+'[2]A, EVE, TM, VO (municipio)'!Z15</f>
        <v>15974.88</v>
      </c>
      <c r="N22" s="46">
        <f>'[2]A, EVE, TM, VO (municipio)'!V17+'[2]A, EVE, TM, VO (municipio)'!Z17</f>
        <v>21412.59</v>
      </c>
      <c r="O22" s="46">
        <f>'[2]A, EVE, TM, VO (municipio)'!V19+'[2]A, EVE, TM, VO (municipio)'!Z19</f>
        <v>41350.78</v>
      </c>
      <c r="P22" s="46">
        <f>'[2]A, EVE, TM, VO (municipio)'!V21+'[2]A, EVE, TM, VO (municipio)'!Z21</f>
        <v>35597.050000000003</v>
      </c>
      <c r="Q22" s="46">
        <f>'[2]A, EVE, TM, VO (municipio)'!V22+'[2]A, EVE, TM, VO (municipio)'!Z22</f>
        <v>617.66</v>
      </c>
      <c r="R22" s="46">
        <f>'[2]A, EVE, TM, VO (municipio)'!V18+'[2]A, EVE, TM, VO (municipio)'!Z18</f>
        <v>33723.979999999996</v>
      </c>
      <c r="S22" s="46">
        <f>'[2]A, EVE, TM, VO (municipio)'!V23+'[2]A, EVE, TM, VO (municipio)'!Z23</f>
        <v>42946.600000000006</v>
      </c>
      <c r="T22" s="47">
        <f>SUM('[2]A, EVE, TM, VO (municipio)'!V24)</f>
        <v>122140.87000000001</v>
      </c>
      <c r="U22" s="46">
        <f>'[2]A, EVE, TM, VO (municipio)'!V25+'[2]A, EVE, TM, VO (municipio)'!Z25</f>
        <v>39848.36</v>
      </c>
      <c r="V22" s="46">
        <f>'[2]A, EVE, TM, VO (municipio)'!V26+'[2]A, EVE, TM, VO (municipio)'!Z26</f>
        <v>63028.54</v>
      </c>
      <c r="W22" s="46">
        <f>'[2]A, EVE, TM, VO (municipio)'!V27+'[2]A, EVE, TM, VO (municipio)'!Z27</f>
        <v>144.78</v>
      </c>
      <c r="X22" s="12">
        <f>'[2]A, EVE, TM, VO (municipio)'!V28+'[2]A, EVE, TM, VO (municipio)'!Z28</f>
        <v>19633.219999999998</v>
      </c>
      <c r="Y22" s="46">
        <f>'[2]A, EVE, TM, VO (municipio)'!V20+'[2]A, EVE, TM, VO (municipio)'!Z20</f>
        <v>140877.96000000002</v>
      </c>
      <c r="Z22" s="12">
        <f>'[2]A, EVE, TM, VO (municipio)'!V31</f>
        <v>5087.8899999999994</v>
      </c>
      <c r="AA22" s="127">
        <f>'[2]A, EVE, TM, VO (municipio)'!V29+'[2]A, EVE, TM, VO (municipio)'!Z29</f>
        <v>34254.78</v>
      </c>
      <c r="AB22" s="43"/>
      <c r="AC22" s="108">
        <f t="shared" si="5"/>
        <v>1215152.51</v>
      </c>
      <c r="AD22" s="109">
        <f t="shared" si="3"/>
        <v>1175809.8400000001</v>
      </c>
      <c r="AF22" s="52"/>
      <c r="AH22" s="48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</row>
    <row r="23" spans="1:51" ht="26.25" customHeight="1" x14ac:dyDescent="0.35">
      <c r="A23" s="138" t="s">
        <v>43</v>
      </c>
      <c r="B23" s="9" t="s">
        <v>29</v>
      </c>
      <c r="C23" s="40">
        <f>SUM(C24:C29)</f>
        <v>9702.3140000000003</v>
      </c>
      <c r="D23" s="40">
        <f t="shared" ref="D23:X23" si="6">SUM(D24:D29)</f>
        <v>108205.83799999997</v>
      </c>
      <c r="E23" s="40">
        <f t="shared" si="6"/>
        <v>37226.301999999996</v>
      </c>
      <c r="F23" s="40">
        <f t="shared" si="6"/>
        <v>0</v>
      </c>
      <c r="G23" s="40">
        <f t="shared" si="6"/>
        <v>0</v>
      </c>
      <c r="H23" s="40">
        <f t="shared" si="6"/>
        <v>78628.28</v>
      </c>
      <c r="I23" s="40">
        <f>SUM(I24:I29)</f>
        <v>0</v>
      </c>
      <c r="J23" s="40">
        <f t="shared" si="6"/>
        <v>0</v>
      </c>
      <c r="K23" s="40">
        <f t="shared" si="6"/>
        <v>351284.33</v>
      </c>
      <c r="L23" s="40">
        <f>SUM(L24:L29)</f>
        <v>60558.94</v>
      </c>
      <c r="M23" s="40">
        <f t="shared" si="6"/>
        <v>0</v>
      </c>
      <c r="N23" s="40">
        <f t="shared" si="6"/>
        <v>0</v>
      </c>
      <c r="O23" s="40">
        <f t="shared" si="6"/>
        <v>54526.299999999996</v>
      </c>
      <c r="P23" s="40">
        <f t="shared" si="6"/>
        <v>157259.75350000002</v>
      </c>
      <c r="Q23" s="40">
        <f t="shared" si="6"/>
        <v>0</v>
      </c>
      <c r="R23" s="40">
        <f t="shared" si="6"/>
        <v>52165.280000000006</v>
      </c>
      <c r="S23" s="40">
        <f t="shared" si="6"/>
        <v>63322.270000000004</v>
      </c>
      <c r="T23" s="40">
        <f t="shared" si="6"/>
        <v>84053.89</v>
      </c>
      <c r="U23" s="40">
        <f t="shared" si="6"/>
        <v>85733.59</v>
      </c>
      <c r="V23" s="40">
        <f t="shared" si="6"/>
        <v>85750.060000000012</v>
      </c>
      <c r="W23" s="40">
        <f t="shared" si="6"/>
        <v>0</v>
      </c>
      <c r="X23" s="40">
        <f t="shared" si="6"/>
        <v>0</v>
      </c>
      <c r="Y23" s="40">
        <f>SUM(Y24:Y29)</f>
        <v>150357.47999999998</v>
      </c>
      <c r="Z23" s="40">
        <f>SUM(Z24:Z28)</f>
        <v>18286.684000000001</v>
      </c>
      <c r="AA23" s="115">
        <f>SUM(AA24:AA28)</f>
        <v>0</v>
      </c>
      <c r="AB23" s="43"/>
      <c r="AC23" s="114">
        <f t="shared" si="5"/>
        <v>1397061.3115000001</v>
      </c>
      <c r="AD23" s="115">
        <f t="shared" si="3"/>
        <v>1378774.6275000002</v>
      </c>
      <c r="AE23" s="11"/>
      <c r="AH23" s="53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</row>
    <row r="24" spans="1:51" x14ac:dyDescent="0.35">
      <c r="A24" s="139" t="s">
        <v>38</v>
      </c>
      <c r="B24" s="9" t="s">
        <v>29</v>
      </c>
      <c r="C24" s="12">
        <f>SUM('[2]A, EVE, TM, VO (municipio)'!CG6,'[2]A, EVE, TM, VO (municipio)'!CM6,'[2]A, EVE, TM, VO (municipio)'!CN6,'[2]A, EVE, TM, VO (municipio)'!CO6,'[2]A, EVE, TM, VO (municipio)'!CP6)</f>
        <v>7970.1590000000006</v>
      </c>
      <c r="D24" s="12">
        <f>'[2]A, EVE, TM, VO (municipio)'!CG7+'[2]A, EVE, TM, VO (municipio)'!CM7+'[2]A, EVE, TM, VO (municipio)'!CN7+'[2]A, EVE, TM, VO (municipio)'!CO7+'[2]A, EVE, TM, VO (municipio)'!CP7</f>
        <v>99537.229999999981</v>
      </c>
      <c r="E24" s="54">
        <f>'[2]A, EVE, TM, VO (municipio)'!CG8+'[2]A, EVE, TM, VO (municipio)'!CM8+'[2]A, EVE, TM, VO (municipio)'!CN8+'[2]A, EVE, TM, VO (municipio)'!CO8+'[2]A, EVE, TM, VO (municipio)'!CP8</f>
        <v>36186.161999999997</v>
      </c>
      <c r="F24" s="55"/>
      <c r="G24" s="55"/>
      <c r="H24" s="54">
        <f>'[2]A, EVE, TM, VO (municipio)'!CG11+'[2]A, EVE, TM, VO (municipio)'!CM11+'[2]A, EVE, TM, VO (municipio)'!CN11+'[2]A, EVE, TM, VO (municipio)'!CO11+'[2]A, EVE, TM, VO (municipio)'!CP11</f>
        <v>78622.179999999993</v>
      </c>
      <c r="I24" s="55"/>
      <c r="J24" s="55"/>
      <c r="K24" s="54">
        <f>SUM('[2]A, EVE, TM, VO (municipio)'!CG13,'[2]A, EVE, TM, VO (municipio)'!CM13,'[2]A, EVE, TM, VO (municipio)'!CN13,'[2]A, EVE, TM, VO (municipio)'!CO13,'[2]A, EVE, TM, VO (municipio)'!CP13)</f>
        <v>346076.06</v>
      </c>
      <c r="L24" s="54">
        <f>SUM('[2]A, EVE, TM, VO (municipio)'!CG14,'[2]A, EVE, TM, VO (municipio)'!CM14,'[2]A, EVE, TM, VO (municipio)'!CN14,'[2]A, EVE, TM, VO (municipio)'!CO14,'[2]A, EVE, TM, VO (municipio)'!CP14)</f>
        <v>42656.959999999999</v>
      </c>
      <c r="M24" s="56"/>
      <c r="N24" s="55"/>
      <c r="O24" s="46">
        <f>SUM('[2]A, EVE, TM, VO (municipio)'!CG19,'[2]A, EVE, TM, VO (municipio)'!CM19,'[2]A, EVE, TM, VO (municipio)'!CN19,'[2]A, EVE, TM, VO (municipio)'!CO19,'[2]A, EVE, TM, VO (municipio)'!CP19)</f>
        <v>54223.96</v>
      </c>
      <c r="P24" s="46">
        <f>'[2]A, EVE, TM, VO (municipio)'!CG21+'[2]A, EVE, TM, VO (municipio)'!CM21+'[2]A, EVE, TM, VO (municipio)'!CO21+'[2]A, EVE, TM, VO (municipio)'!CN21+'[2]A, EVE, TM, VO (municipio)'!CP21</f>
        <v>74524.660000000018</v>
      </c>
      <c r="Q24" s="57"/>
      <c r="R24" s="47">
        <f>SUM('[2]A, EVE, TM, VO (municipio)'!CG18,'[2]A, EVE, TM, VO (municipio)'!CM18,'[2]A, EVE, TM, VO (municipio)'!CN18,'[2]A, EVE, TM, VO (municipio)'!CO18,'[2]A, EVE, TM, VO (municipio)'!CP18)</f>
        <v>52165.280000000006</v>
      </c>
      <c r="S24" s="47">
        <f>SUM('[2]A, EVE, TM, VO (municipio)'!CG23,'[2]A, EVE, TM, VO (municipio)'!CM22:CM23,'[2]A, EVE, TM, VO (municipio)'!CN23,'[2]A, EVE, TM, VO (municipio)'!CO23,'[2]A, EVE, TM, VO (municipio)'!CP23)</f>
        <v>63322.270000000004</v>
      </c>
      <c r="T24" s="49">
        <f>SUM('[2]Cálculo Infra-Estruturas'!D76)</f>
        <v>4047.7</v>
      </c>
      <c r="U24" s="12">
        <f>SUM('[2]A, EVE, TM, VO (municipio)'!CG25,'[2]A, EVE, TM, VO (municipio)'!CM25,'[2]A, EVE, TM, VO (municipio)'!CN25,'[2]A, EVE, TM, VO (municipio)'!CO25,'[2]A, EVE, TM, VO (municipio)'!CP25)</f>
        <v>84107.01</v>
      </c>
      <c r="V24" s="12">
        <f>SUM('[2]A, EVE, TM, VO (municipio)'!CG26,'[2]A, EVE, TM, VO (municipio)'!CM26,'[2]A, EVE, TM, VO (municipio)'!CN26,'[2]A, EVE, TM, VO (municipio)'!CO26,'[2]A, EVE, TM, VO (municipio)'!CP26)</f>
        <v>55710.840000000004</v>
      </c>
      <c r="W24" s="58"/>
      <c r="X24" s="56"/>
      <c r="Y24" s="46">
        <f>SUM('[2]A, EVE, TM, VO (municipio)'!CG20,'[2]A, EVE, TM, VO (municipio)'!CM20,'[2]A, EVE, TM, VO (municipio)'!CN20,'[2]A, EVE, TM, VO (municipio)'!CO20,'[2]A, EVE, TM, VO (municipio)'!CP20)</f>
        <v>150357.47999999998</v>
      </c>
      <c r="Z24" s="46">
        <f>'[2]A, EVE, TM, VO (municipio)'!CQ31</f>
        <v>18286.684000000001</v>
      </c>
      <c r="AA24" s="142"/>
      <c r="AB24" s="43"/>
      <c r="AC24" s="108">
        <f t="shared" si="5"/>
        <v>1167794.6349999998</v>
      </c>
      <c r="AD24" s="109">
        <f t="shared" si="3"/>
        <v>1149507.9509999999</v>
      </c>
      <c r="AE24" s="11"/>
      <c r="AH24" s="59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</row>
    <row r="25" spans="1:51" x14ac:dyDescent="0.35">
      <c r="A25" s="139" t="s">
        <v>44</v>
      </c>
      <c r="B25" s="9" t="s">
        <v>29</v>
      </c>
      <c r="C25" s="55"/>
      <c r="D25" s="12">
        <f>'[2]A, EVE, TM, VO (municipio)'!CH7+'[2]A, EVE, TM, VO (municipio)'!CI7+'[2]A, EVE, TM, VO (municipio)'!CJ7</f>
        <v>3349.95</v>
      </c>
      <c r="E25" s="54">
        <f>'[2]A, EVE, TM, VO (municipio)'!CH8+'[2]A, EVE, TM, VO (municipio)'!CI8+'[2]A, EVE, TM, VO (municipio)'!CJ8</f>
        <v>1040.1400000000001</v>
      </c>
      <c r="F25" s="55"/>
      <c r="G25" s="55"/>
      <c r="H25" s="55"/>
      <c r="I25" s="55"/>
      <c r="J25" s="55"/>
      <c r="K25" s="56"/>
      <c r="L25" s="54">
        <f>SUM('[2]A, EVE, TM, VO (municipio)'!CH14,'[2]A, EVE, TM, VO (municipio)'!CI14,'[2]A, EVE, TM, VO (municipio)'!CJ14)</f>
        <v>3276.58</v>
      </c>
      <c r="M25" s="56"/>
      <c r="N25" s="55"/>
      <c r="O25" s="55"/>
      <c r="P25" s="55"/>
      <c r="Q25" s="57"/>
      <c r="R25" s="57"/>
      <c r="S25" s="57"/>
      <c r="T25" s="49">
        <f>SUM('[2]A, EVE, TM, VO (municipio)'!CH24,'[2]A, EVE, TM, VO (municipio)'!CI24,'[2]A, EVE, TM, VO (municipio)'!CJ24)</f>
        <v>1376.3400000000001</v>
      </c>
      <c r="U25" s="47">
        <f>'[2]A, EVE, TM, VO (municipio)'!CJ25</f>
        <v>264.86</v>
      </c>
      <c r="V25" s="57"/>
      <c r="W25" s="58"/>
      <c r="X25" s="56"/>
      <c r="Y25" s="56"/>
      <c r="Z25" s="60"/>
      <c r="AA25" s="142"/>
      <c r="AB25" s="43"/>
      <c r="AC25" s="108">
        <f t="shared" si="5"/>
        <v>9307.8700000000008</v>
      </c>
      <c r="AD25" s="109">
        <f t="shared" si="3"/>
        <v>9307.8700000000008</v>
      </c>
      <c r="AE25" s="11"/>
      <c r="AH25" s="48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</row>
    <row r="26" spans="1:51" x14ac:dyDescent="0.35">
      <c r="A26" s="139" t="s">
        <v>39</v>
      </c>
      <c r="B26" s="9" t="s">
        <v>29</v>
      </c>
      <c r="C26" s="12">
        <f>'[2]A, EVE, TM, VO (municipio)'!CK6+'[2]A, EVE, TM, VO (municipio)'!CL6</f>
        <v>737.33999999999992</v>
      </c>
      <c r="D26" s="12">
        <f>'[2]A, EVE, TM, VO (municipio)'!CL7+'[2]A, EVE, TM, VO (municipio)'!CK7</f>
        <v>102.328</v>
      </c>
      <c r="E26" s="55"/>
      <c r="F26" s="55"/>
      <c r="G26" s="55"/>
      <c r="H26" s="46">
        <f>'[2]A, EVE, TM, VO (municipio)'!CK11</f>
        <v>6.1</v>
      </c>
      <c r="I26" s="55"/>
      <c r="J26" s="55"/>
      <c r="K26" s="54">
        <f>'[2]A, EVE, TM, VO (municipio)'!CK13+'[2]A, EVE, TM, VO (municipio)'!CL13</f>
        <v>5208.2699999999995</v>
      </c>
      <c r="L26" s="54">
        <f>SUM('[2]A, EVE, TM, VO (municipio)'!CK14,'[2]A, EVE, TM, VO (municipio)'!CL14)</f>
        <v>295.58000000000004</v>
      </c>
      <c r="M26" s="56"/>
      <c r="N26" s="55"/>
      <c r="O26" s="46">
        <f>SUM('[2]A, EVE, TM, VO (municipio)'!CK19,'[2]A, EVE, TM, VO (municipio)'!CL19)</f>
        <v>302.34000000000003</v>
      </c>
      <c r="P26" s="46">
        <f>'[2]A, EVE, TM, VO (municipio)'!CK21</f>
        <v>3688.3584999999994</v>
      </c>
      <c r="Q26" s="57"/>
      <c r="R26" s="57"/>
      <c r="S26" s="57"/>
      <c r="T26" s="12">
        <f>SUM('[2]A, EVE, TM, VO (municipio)'!CK24,'[2]A, EVE, TM, VO (municipio)'!CL24)</f>
        <v>2186.1</v>
      </c>
      <c r="U26" s="12">
        <f>SUM('[2]A, EVE, TM, VO (municipio)'!CK25,'[2]A, EVE, TM, VO (municipio)'!CL25)</f>
        <v>64.72</v>
      </c>
      <c r="V26" s="12">
        <f>SUM('[2]A, EVE, TM, VO (municipio)'!CK26,'[2]A, EVE, TM, VO (municipio)'!CL26)</f>
        <v>185.58</v>
      </c>
      <c r="W26" s="58"/>
      <c r="X26" s="56"/>
      <c r="Y26" s="56"/>
      <c r="Z26" s="60"/>
      <c r="AA26" s="142"/>
      <c r="AB26" s="43"/>
      <c r="AC26" s="108">
        <f t="shared" si="5"/>
        <v>12776.716499999999</v>
      </c>
      <c r="AD26" s="109">
        <f t="shared" si="3"/>
        <v>12776.716499999999</v>
      </c>
      <c r="AE26" s="11"/>
      <c r="AH26" s="48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</row>
    <row r="27" spans="1:51" x14ac:dyDescent="0.35">
      <c r="A27" s="139" t="s">
        <v>40</v>
      </c>
      <c r="B27" s="9" t="s">
        <v>29</v>
      </c>
      <c r="C27" s="55"/>
      <c r="D27" s="55"/>
      <c r="E27" s="55"/>
      <c r="F27" s="55"/>
      <c r="G27" s="55"/>
      <c r="H27" s="55"/>
      <c r="I27" s="55"/>
      <c r="J27" s="55"/>
      <c r="K27" s="55"/>
      <c r="L27" s="54">
        <f>'[2]A, EVE, TM, VO (municipio)'!CR14</f>
        <v>14329.82</v>
      </c>
      <c r="M27" s="56"/>
      <c r="N27" s="55"/>
      <c r="O27" s="55"/>
      <c r="P27" s="46">
        <f>'[2]A, EVE, TM, VO (municipio)'!CR21</f>
        <v>51081.38</v>
      </c>
      <c r="Q27" s="57"/>
      <c r="R27" s="57"/>
      <c r="S27" s="57"/>
      <c r="T27" s="57"/>
      <c r="U27" s="57"/>
      <c r="V27" s="12">
        <f>'[2]A, EVE, TM, VO (municipio)'!CR26</f>
        <v>29853.640000000003</v>
      </c>
      <c r="W27" s="58"/>
      <c r="X27" s="56"/>
      <c r="Y27" s="56"/>
      <c r="Z27" s="60"/>
      <c r="AA27" s="142"/>
      <c r="AB27" s="43"/>
      <c r="AC27" s="108">
        <f t="shared" si="5"/>
        <v>95264.84</v>
      </c>
      <c r="AD27" s="109">
        <f t="shared" si="3"/>
        <v>95264.84</v>
      </c>
      <c r="AE27" s="11"/>
      <c r="AH27" s="48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</row>
    <row r="28" spans="1:51" x14ac:dyDescent="0.35">
      <c r="A28" s="139" t="s">
        <v>41</v>
      </c>
      <c r="B28" s="9" t="s">
        <v>29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55"/>
      <c r="O28" s="55"/>
      <c r="P28" s="46">
        <f>'[2]A, EVE, TM, VO (municipio)'!CV21</f>
        <v>24903.505000000001</v>
      </c>
      <c r="Q28" s="57"/>
      <c r="R28" s="57"/>
      <c r="S28" s="57"/>
      <c r="T28" s="12">
        <f>'[2]A, EVE, TM, VO (municipio)'!CV24</f>
        <v>2866.6</v>
      </c>
      <c r="U28" s="12">
        <f>'[2]A, EVE, TM, VO (municipio)'!CV25</f>
        <v>1297</v>
      </c>
      <c r="V28" s="57"/>
      <c r="W28" s="58"/>
      <c r="X28" s="56"/>
      <c r="Y28" s="56"/>
      <c r="Z28" s="60"/>
      <c r="AA28" s="142"/>
      <c r="AB28" s="43"/>
      <c r="AC28" s="108">
        <f t="shared" si="5"/>
        <v>29067.105</v>
      </c>
      <c r="AD28" s="109">
        <f t="shared" si="3"/>
        <v>29067.105</v>
      </c>
      <c r="AE28" s="61"/>
      <c r="AG28" s="62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</row>
    <row r="29" spans="1:51" ht="21" x14ac:dyDescent="0.35">
      <c r="A29" s="139" t="s">
        <v>42</v>
      </c>
      <c r="B29" s="9" t="s">
        <v>29</v>
      </c>
      <c r="C29" s="12">
        <f>'[2]A, EVE, TM, VO (municipio)'!DC6+'[2]A, EVE, TM, VO (municipio)'!DG6</f>
        <v>994.81500000000005</v>
      </c>
      <c r="D29" s="12">
        <f>'[2]A, EVE, TM, VO (municipio)'!DC7+'[2]A, EVE, TM, VO (municipio)'!DG7</f>
        <v>5216.3300000000008</v>
      </c>
      <c r="E29" s="55"/>
      <c r="F29" s="55"/>
      <c r="G29" s="55"/>
      <c r="H29" s="55"/>
      <c r="I29" s="55"/>
      <c r="J29" s="55"/>
      <c r="K29" s="55"/>
      <c r="L29" s="55"/>
      <c r="M29" s="56"/>
      <c r="N29" s="55"/>
      <c r="O29" s="55"/>
      <c r="P29" s="46">
        <f>'[2]A, EVE, TM, VO (municipio)'!DA21+'[2]A, EVE, TM, VO (municipio)'!DB21</f>
        <v>3061.85</v>
      </c>
      <c r="Q29" s="57"/>
      <c r="R29" s="57"/>
      <c r="S29" s="57"/>
      <c r="T29" s="12">
        <f>SUM('[2]A, EVE, TM, VO (municipio)'!DC24,'[2]A, EVE, TM, VO (municipio)'!DG24)+'[2]Cálculo Infra-Estruturas'!AD94</f>
        <v>73577.149999999994</v>
      </c>
      <c r="U29" s="57"/>
      <c r="V29" s="57"/>
      <c r="W29" s="58"/>
      <c r="X29" s="56"/>
      <c r="Y29" s="56"/>
      <c r="Z29" s="60"/>
      <c r="AA29" s="142"/>
      <c r="AB29" s="43"/>
      <c r="AC29" s="108">
        <f t="shared" si="5"/>
        <v>82850.14499999999</v>
      </c>
      <c r="AD29" s="109">
        <f t="shared" si="3"/>
        <v>82850.14499999999</v>
      </c>
      <c r="AE29" s="61"/>
      <c r="AG29" s="62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</row>
    <row r="30" spans="1:51" ht="20" x14ac:dyDescent="0.35">
      <c r="A30" s="138" t="s">
        <v>45</v>
      </c>
      <c r="B30" s="9" t="s">
        <v>29</v>
      </c>
      <c r="C30" s="40">
        <f>SUM(C31:C34)</f>
        <v>15137.752</v>
      </c>
      <c r="D30" s="40">
        <f t="shared" ref="D30:AA30" si="7">SUM(D31:D34)</f>
        <v>0</v>
      </c>
      <c r="E30" s="40">
        <f t="shared" si="7"/>
        <v>0</v>
      </c>
      <c r="F30" s="40">
        <f t="shared" si="7"/>
        <v>0</v>
      </c>
      <c r="G30" s="40">
        <f t="shared" si="7"/>
        <v>0</v>
      </c>
      <c r="H30" s="40">
        <f t="shared" si="7"/>
        <v>0</v>
      </c>
      <c r="I30" s="40">
        <f t="shared" si="7"/>
        <v>0</v>
      </c>
      <c r="J30" s="40">
        <f t="shared" si="7"/>
        <v>0</v>
      </c>
      <c r="K30" s="40">
        <f t="shared" si="7"/>
        <v>0</v>
      </c>
      <c r="L30" s="40">
        <f t="shared" si="7"/>
        <v>0</v>
      </c>
      <c r="M30" s="40">
        <f>SUM(M31:M34)</f>
        <v>50899.270000000011</v>
      </c>
      <c r="N30" s="40">
        <f t="shared" si="7"/>
        <v>0</v>
      </c>
      <c r="O30" s="40">
        <f t="shared" si="7"/>
        <v>0</v>
      </c>
      <c r="P30" s="40">
        <f t="shared" si="7"/>
        <v>0</v>
      </c>
      <c r="Q30" s="40">
        <f t="shared" si="7"/>
        <v>0</v>
      </c>
      <c r="R30" s="40">
        <f t="shared" si="7"/>
        <v>0</v>
      </c>
      <c r="S30" s="40">
        <f t="shared" si="7"/>
        <v>0</v>
      </c>
      <c r="T30" s="40">
        <f t="shared" si="7"/>
        <v>0</v>
      </c>
      <c r="U30" s="40">
        <f t="shared" si="7"/>
        <v>0</v>
      </c>
      <c r="V30" s="40">
        <f t="shared" si="7"/>
        <v>0</v>
      </c>
      <c r="W30" s="40">
        <f t="shared" si="7"/>
        <v>0</v>
      </c>
      <c r="X30" s="40">
        <f>SUM(X31:X34)</f>
        <v>36482.689999999995</v>
      </c>
      <c r="Y30" s="40">
        <f t="shared" si="7"/>
        <v>0</v>
      </c>
      <c r="Z30" s="40">
        <f t="shared" si="7"/>
        <v>11031</v>
      </c>
      <c r="AA30" s="115">
        <f t="shared" si="7"/>
        <v>0</v>
      </c>
      <c r="AB30" s="43"/>
      <c r="AC30" s="114">
        <f t="shared" si="5"/>
        <v>113550.712</v>
      </c>
      <c r="AD30" s="115">
        <f t="shared" si="3"/>
        <v>102519.712</v>
      </c>
      <c r="AE30" s="11"/>
      <c r="AH30" s="63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</row>
    <row r="31" spans="1:51" x14ac:dyDescent="0.35">
      <c r="A31" s="139" t="s">
        <v>46</v>
      </c>
      <c r="B31" s="9" t="s">
        <v>29</v>
      </c>
      <c r="C31" s="46">
        <f>'[2]A, EVE, TM, VO (municipio)'!AW6+'[2]A, EVE, TM, VO (municipio)'!AX6+'[2]A, EVE, TM, VO (municipio)'!AZ6+'[2]A, EVE, TM, VO (municipio)'!BA6</f>
        <v>10694.193000000001</v>
      </c>
      <c r="D31" s="55"/>
      <c r="E31" s="55"/>
      <c r="F31" s="55"/>
      <c r="G31" s="55"/>
      <c r="H31" s="55"/>
      <c r="I31" s="55"/>
      <c r="J31" s="55"/>
      <c r="K31" s="55"/>
      <c r="L31" s="55"/>
      <c r="M31" s="12">
        <f>'[2]A, EVE, TM, VO (municipio)'!AW15+'[2]A, EVE, TM, VO (municipio)'!AX15+'[2]A, EVE, TM, VO (municipio)'!AZ15+'[2]A, EVE, TM, VO (municipio)'!BA15</f>
        <v>39034.070000000007</v>
      </c>
      <c r="N31" s="55"/>
      <c r="O31" s="55"/>
      <c r="P31" s="55"/>
      <c r="Q31" s="57"/>
      <c r="R31" s="57"/>
      <c r="S31" s="57"/>
      <c r="T31" s="57"/>
      <c r="U31" s="56"/>
      <c r="V31" s="55"/>
      <c r="W31" s="58"/>
      <c r="X31" s="12">
        <f>'[2]A, EVE, TM, VO (municipio)'!AW28+'[2]A, EVE, TM, VO (municipio)'!AX28+'[2]A, EVE, TM, VO (municipio)'!AZ28+'[2]A, EVE, TM, VO (municipio)'!BA28</f>
        <v>28615.249999999993</v>
      </c>
      <c r="Y31" s="55"/>
      <c r="Z31" s="12">
        <f>'[2]A, EVE, TM, VO (municipio)'!BB31</f>
        <v>11031</v>
      </c>
      <c r="AA31" s="142"/>
      <c r="AB31" s="43"/>
      <c r="AC31" s="108">
        <f t="shared" si="5"/>
        <v>89374.513000000006</v>
      </c>
      <c r="AD31" s="109">
        <f t="shared" si="3"/>
        <v>78343.513000000006</v>
      </c>
      <c r="AE31" s="11"/>
      <c r="AH31" s="48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</row>
    <row r="32" spans="1:51" x14ac:dyDescent="0.35">
      <c r="A32" s="139" t="s">
        <v>39</v>
      </c>
      <c r="B32" s="9" t="s">
        <v>29</v>
      </c>
      <c r="C32" s="46">
        <f>'[2]A, EVE, TM, VO (municipio)'!AY6</f>
        <v>4443.5589999999993</v>
      </c>
      <c r="D32" s="55"/>
      <c r="E32" s="55"/>
      <c r="F32" s="55"/>
      <c r="G32" s="55"/>
      <c r="H32" s="55"/>
      <c r="I32" s="55"/>
      <c r="J32" s="55"/>
      <c r="K32" s="55"/>
      <c r="L32" s="55"/>
      <c r="M32" s="12">
        <f>'[2]A, EVE, TM, VO (municipio)'!AY15</f>
        <v>6214.3199999999988</v>
      </c>
      <c r="N32" s="55"/>
      <c r="O32" s="55"/>
      <c r="P32" s="55"/>
      <c r="Q32" s="57"/>
      <c r="R32" s="57"/>
      <c r="S32" s="57"/>
      <c r="T32" s="57"/>
      <c r="U32" s="21"/>
      <c r="V32" s="58"/>
      <c r="W32" s="58"/>
      <c r="X32" s="12">
        <f>'[2]A, EVE, TM, VO (municipio)'!AY28</f>
        <v>6468.58</v>
      </c>
      <c r="Y32" s="55"/>
      <c r="Z32" s="60"/>
      <c r="AA32" s="142"/>
      <c r="AB32" s="43"/>
      <c r="AC32" s="108">
        <f>SUM(C32:AB32)</f>
        <v>17126.458999999995</v>
      </c>
      <c r="AD32" s="109">
        <f t="shared" si="3"/>
        <v>17126.458999999995</v>
      </c>
      <c r="AE32" s="11"/>
      <c r="AH32" s="48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</row>
    <row r="33" spans="1:51" x14ac:dyDescent="0.35">
      <c r="A33" s="139" t="s">
        <v>47</v>
      </c>
      <c r="B33" s="9" t="s">
        <v>29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12">
        <f>'[2]A, EVE, TM, VO (municipio)'!BC15</f>
        <v>1029.1200000000001</v>
      </c>
      <c r="N33" s="55"/>
      <c r="O33" s="55"/>
      <c r="P33" s="55"/>
      <c r="Q33" s="57"/>
      <c r="R33" s="57"/>
      <c r="S33" s="57"/>
      <c r="T33" s="21"/>
      <c r="U33" s="21"/>
      <c r="V33" s="58"/>
      <c r="W33" s="58"/>
      <c r="X33" s="58"/>
      <c r="Y33" s="55"/>
      <c r="Z33" s="60"/>
      <c r="AA33" s="142"/>
      <c r="AB33" s="43"/>
      <c r="AC33" s="108">
        <f>SUM(C33:AB33)</f>
        <v>1029.1200000000001</v>
      </c>
      <c r="AD33" s="109">
        <f t="shared" si="3"/>
        <v>1029.1200000000001</v>
      </c>
      <c r="AE33" s="11"/>
      <c r="AH33" s="48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</row>
    <row r="34" spans="1:51" x14ac:dyDescent="0.35">
      <c r="A34" s="139" t="s">
        <v>41</v>
      </c>
      <c r="B34" s="9" t="s">
        <v>29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12">
        <f>'[2]A, EVE, TM, VO (municipio)'!BF15</f>
        <v>4621.76</v>
      </c>
      <c r="N34" s="55"/>
      <c r="O34" s="55"/>
      <c r="P34" s="55"/>
      <c r="Q34" s="57"/>
      <c r="R34" s="57"/>
      <c r="S34" s="55"/>
      <c r="T34" s="21"/>
      <c r="U34" s="56"/>
      <c r="V34" s="55"/>
      <c r="W34" s="58"/>
      <c r="X34" s="12">
        <f>'[2]A, EVE, TM, VO (municipio)'!BF28</f>
        <v>1398.86</v>
      </c>
      <c r="Y34" s="55"/>
      <c r="Z34" s="60"/>
      <c r="AA34" s="142"/>
      <c r="AB34" s="43"/>
      <c r="AC34" s="108">
        <f>SUM(C34:AB34)</f>
        <v>6020.62</v>
      </c>
      <c r="AD34" s="109">
        <f>SUM(C34:Y34)</f>
        <v>6020.62</v>
      </c>
      <c r="AH34" s="64"/>
      <c r="AI34" s="59"/>
    </row>
    <row r="35" spans="1:51" ht="21" x14ac:dyDescent="0.35">
      <c r="A35" s="139" t="s">
        <v>42</v>
      </c>
      <c r="B35" s="9" t="s">
        <v>29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7"/>
      <c r="R35" s="57"/>
      <c r="S35" s="55"/>
      <c r="T35" s="21"/>
      <c r="U35" s="56"/>
      <c r="V35" s="55"/>
      <c r="W35" s="58"/>
      <c r="X35" s="58"/>
      <c r="Y35" s="55"/>
      <c r="Z35" s="55"/>
      <c r="AA35" s="143"/>
      <c r="AB35" s="43"/>
      <c r="AC35" s="108"/>
      <c r="AD35" s="109"/>
      <c r="AH35" s="64"/>
      <c r="AI35" s="59"/>
    </row>
    <row r="36" spans="1:51" ht="20" x14ac:dyDescent="0.35">
      <c r="A36" s="138" t="s">
        <v>48</v>
      </c>
      <c r="B36" s="9" t="s">
        <v>29</v>
      </c>
      <c r="C36" s="40">
        <f t="shared" ref="C36:W36" si="8">SUM(C37:C41)</f>
        <v>0</v>
      </c>
      <c r="D36" s="40">
        <f t="shared" si="8"/>
        <v>0</v>
      </c>
      <c r="E36" s="40">
        <f t="shared" si="8"/>
        <v>0</v>
      </c>
      <c r="F36" s="40">
        <f t="shared" si="8"/>
        <v>0</v>
      </c>
      <c r="G36" s="40">
        <f t="shared" si="8"/>
        <v>0</v>
      </c>
      <c r="H36" s="40">
        <f t="shared" si="8"/>
        <v>0</v>
      </c>
      <c r="I36" s="40">
        <f t="shared" si="8"/>
        <v>0</v>
      </c>
      <c r="J36" s="40">
        <f t="shared" si="8"/>
        <v>0</v>
      </c>
      <c r="K36" s="40">
        <f t="shared" si="8"/>
        <v>0</v>
      </c>
      <c r="L36" s="40">
        <f t="shared" si="8"/>
        <v>0</v>
      </c>
      <c r="M36" s="40">
        <f t="shared" si="8"/>
        <v>399478.68000000005</v>
      </c>
      <c r="N36" s="40">
        <f t="shared" si="8"/>
        <v>0</v>
      </c>
      <c r="O36" s="40">
        <f t="shared" si="8"/>
        <v>0</v>
      </c>
      <c r="P36" s="40">
        <f t="shared" si="8"/>
        <v>0</v>
      </c>
      <c r="Q36" s="40">
        <f t="shared" si="8"/>
        <v>0</v>
      </c>
      <c r="R36" s="40">
        <f t="shared" si="8"/>
        <v>0</v>
      </c>
      <c r="S36" s="40">
        <f t="shared" si="8"/>
        <v>0</v>
      </c>
      <c r="T36" s="40">
        <f t="shared" si="8"/>
        <v>0</v>
      </c>
      <c r="U36" s="40">
        <f t="shared" si="8"/>
        <v>0</v>
      </c>
      <c r="V36" s="40">
        <f t="shared" si="8"/>
        <v>0</v>
      </c>
      <c r="W36" s="40">
        <f t="shared" si="8"/>
        <v>0</v>
      </c>
      <c r="X36" s="40">
        <f>SUM(X37:X41)</f>
        <v>635292.56000000006</v>
      </c>
      <c r="Y36" s="40">
        <f>SUM(Y37:Y41)</f>
        <v>0</v>
      </c>
      <c r="Z36" s="40">
        <f>SUM(Z37:Z41)</f>
        <v>21809</v>
      </c>
      <c r="AA36" s="115">
        <f>SUM(AA37:AA41)</f>
        <v>126693.68999999994</v>
      </c>
      <c r="AB36" s="43"/>
      <c r="AC36" s="114">
        <f>SUM(C36:AB36)</f>
        <v>1183273.9300000002</v>
      </c>
      <c r="AD36" s="115">
        <f t="shared" si="3"/>
        <v>1034771.2400000001</v>
      </c>
      <c r="AE36" s="11"/>
      <c r="AH36" s="64"/>
      <c r="AI36" s="65"/>
    </row>
    <row r="37" spans="1:51" x14ac:dyDescent="0.35">
      <c r="A37" s="139" t="s">
        <v>38</v>
      </c>
      <c r="B37" s="9" t="s">
        <v>29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12">
        <f>SUM('[2]A, EVE, TM, VO (municipio)'!AB15,'[2]A, EVE, TM, VO (municipio)'!AC15,'[2]A, EVE, TM, VO (municipio)'!AE15,'[2]A, EVE, TM, VO (municipio)'!AF15)</f>
        <v>389355.84</v>
      </c>
      <c r="N37" s="55"/>
      <c r="O37" s="55"/>
      <c r="P37" s="55"/>
      <c r="Q37" s="57"/>
      <c r="R37" s="57"/>
      <c r="S37" s="57"/>
      <c r="T37" s="56"/>
      <c r="U37" s="56"/>
      <c r="V37" s="55"/>
      <c r="W37" s="58"/>
      <c r="X37" s="12">
        <f>SUM('[2]A, EVE, TM, VO (municipio)'!AB28,'[2]A, EVE, TM, VO (municipio)'!AC28,'[2]A, EVE, TM, VO (municipio)'!AE28,'[2]A, EVE, TM, VO (municipio)'!AF28)</f>
        <v>462700.34</v>
      </c>
      <c r="Y37" s="55"/>
      <c r="Z37" s="12">
        <f>'[2]A, EVE, TM, VO (municipio)'!AG31</f>
        <v>20584.400000000001</v>
      </c>
      <c r="AA37" s="127">
        <f>SUM('[2]A, EVE, TM, VO (municipio)'!AB29,'[2]A, EVE, TM, VO (municipio)'!AC29,'[2]A, EVE, TM, VO (municipio)'!AE29,'[2]A, EVE, TM, VO (municipio)'!AF29)</f>
        <v>103587.66999999995</v>
      </c>
      <c r="AC37" s="108">
        <f>SUM(C37:AA37)</f>
        <v>976228.25</v>
      </c>
      <c r="AD37" s="109">
        <f t="shared" si="3"/>
        <v>852056.18</v>
      </c>
      <c r="AE37" s="11"/>
      <c r="AH37" s="48"/>
      <c r="AI37" s="66"/>
    </row>
    <row r="38" spans="1:51" x14ac:dyDescent="0.35">
      <c r="A38" s="139" t="s">
        <v>39</v>
      </c>
      <c r="B38" s="9" t="s">
        <v>29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12">
        <f>'[2]A, EVE, TM, VO (municipio)'!AD15</f>
        <v>612.34</v>
      </c>
      <c r="N38" s="55"/>
      <c r="O38" s="55"/>
      <c r="P38" s="55"/>
      <c r="Q38" s="57"/>
      <c r="R38" s="57"/>
      <c r="S38" s="57"/>
      <c r="T38" s="56"/>
      <c r="U38" s="56"/>
      <c r="V38" s="55"/>
      <c r="W38" s="58"/>
      <c r="X38" s="12">
        <f>'[2]A, EVE, TM, VO (municipio)'!AD28</f>
        <v>32165.280000000006</v>
      </c>
      <c r="Y38" s="55"/>
      <c r="Z38" s="55"/>
      <c r="AA38" s="127">
        <f>'[2]A, EVE, TM, VO (municipio)'!AD29</f>
        <v>4556.2599999999993</v>
      </c>
      <c r="AB38" s="43"/>
      <c r="AC38" s="108">
        <f t="shared" ref="AC38:AC67" si="9">SUM(C38:AA38)</f>
        <v>37333.880000000005</v>
      </c>
      <c r="AD38" s="109">
        <f t="shared" si="3"/>
        <v>32777.620000000003</v>
      </c>
      <c r="AH38" s="48"/>
      <c r="AI38" s="48"/>
      <c r="AK38" s="11"/>
      <c r="AL38" s="11"/>
      <c r="AM38" s="11"/>
      <c r="AN38" s="11"/>
      <c r="AO38" s="11"/>
    </row>
    <row r="39" spans="1:51" x14ac:dyDescent="0.35">
      <c r="A39" s="139" t="s">
        <v>40</v>
      </c>
      <c r="B39" s="9" t="s">
        <v>29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7"/>
      <c r="R39" s="57"/>
      <c r="S39" s="57"/>
      <c r="T39" s="56"/>
      <c r="U39" s="56"/>
      <c r="V39" s="55"/>
      <c r="W39" s="58"/>
      <c r="X39" s="12">
        <f>'[2]A, EVE, TM, VO (municipio)'!AH28</f>
        <v>108797.32000000002</v>
      </c>
      <c r="Y39" s="55"/>
      <c r="Z39" s="55"/>
      <c r="AA39" s="143"/>
      <c r="AB39" s="43"/>
      <c r="AC39" s="108">
        <f t="shared" si="9"/>
        <v>108797.32000000002</v>
      </c>
      <c r="AD39" s="109">
        <f t="shared" si="3"/>
        <v>108797.32000000002</v>
      </c>
      <c r="AH39" s="48"/>
      <c r="AI39" s="48"/>
      <c r="AK39" s="11"/>
      <c r="AL39" s="11"/>
      <c r="AM39" s="11"/>
      <c r="AN39" s="11"/>
      <c r="AO39" s="11"/>
    </row>
    <row r="40" spans="1:51" x14ac:dyDescent="0.35">
      <c r="A40" s="139" t="s">
        <v>41</v>
      </c>
      <c r="B40" s="9" t="s">
        <v>29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12">
        <f>'[2]A, EVE, TM, VO (municipio)'!AK15</f>
        <v>2849.76</v>
      </c>
      <c r="N40" s="55"/>
      <c r="O40" s="55"/>
      <c r="P40" s="55"/>
      <c r="Q40" s="57"/>
      <c r="R40" s="57"/>
      <c r="S40" s="57"/>
      <c r="T40" s="56"/>
      <c r="U40" s="56"/>
      <c r="V40" s="55"/>
      <c r="W40" s="58"/>
      <c r="X40" s="12">
        <f>'[2]A, EVE, TM, VO (municipio)'!AK28</f>
        <v>531.28000000000009</v>
      </c>
      <c r="Y40" s="55"/>
      <c r="Z40" s="55"/>
      <c r="AA40" s="127">
        <f>'[2]A, EVE, TM, VO (municipio)'!AK29</f>
        <v>17564.819999999996</v>
      </c>
      <c r="AB40" s="43"/>
      <c r="AC40" s="108">
        <f t="shared" si="9"/>
        <v>20945.859999999997</v>
      </c>
      <c r="AD40" s="109">
        <f t="shared" si="3"/>
        <v>3381.0400000000004</v>
      </c>
      <c r="AH40" s="48"/>
      <c r="AI40" s="48"/>
      <c r="AK40" s="11"/>
      <c r="AL40" s="11"/>
      <c r="AM40" s="11"/>
      <c r="AN40" s="11"/>
      <c r="AO40" s="11"/>
    </row>
    <row r="41" spans="1:51" ht="21" x14ac:dyDescent="0.35">
      <c r="A41" s="139" t="s">
        <v>42</v>
      </c>
      <c r="B41" s="9" t="s">
        <v>29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2">
        <f>SUM('[2]A, EVE, TM, VO (municipio)'!AP15,'[2]A, EVE, TM, VO (municipio)'!AT15)</f>
        <v>6660.74</v>
      </c>
      <c r="N41" s="55"/>
      <c r="O41" s="55"/>
      <c r="P41" s="55"/>
      <c r="Q41" s="57"/>
      <c r="R41" s="57"/>
      <c r="S41" s="57"/>
      <c r="T41" s="56"/>
      <c r="U41" s="56"/>
      <c r="V41" s="55"/>
      <c r="W41" s="58"/>
      <c r="X41" s="12">
        <f>SUM('[2]A, EVE, TM, VO (municipio)'!AP28,'[2]A, EVE, TM, VO (municipio)'!AT28)</f>
        <v>31098.339999999997</v>
      </c>
      <c r="Y41" s="55"/>
      <c r="Z41" s="12">
        <f>'[2]A, EVE, TM, VO (municipio)'!AP31+'[2]A, EVE, TM, VO (municipio)'!AT31</f>
        <v>1224.5999999999999</v>
      </c>
      <c r="AA41" s="127">
        <f>'[2]A, EVE, TM, VO (municipio)'!AP29+'[2]A, EVE, TM, VO (municipio)'!AT29</f>
        <v>984.94</v>
      </c>
      <c r="AB41" s="43"/>
      <c r="AC41" s="108">
        <f t="shared" si="9"/>
        <v>39968.619999999995</v>
      </c>
      <c r="AD41" s="109">
        <f t="shared" si="3"/>
        <v>37759.079999999994</v>
      </c>
      <c r="AH41" s="48"/>
      <c r="AI41" s="48"/>
      <c r="AK41" s="11"/>
      <c r="AL41" s="11"/>
      <c r="AM41" s="11"/>
      <c r="AN41" s="11"/>
      <c r="AO41" s="11"/>
    </row>
    <row r="42" spans="1:51" ht="24.75" customHeight="1" x14ac:dyDescent="0.35">
      <c r="A42" s="138" t="s">
        <v>49</v>
      </c>
      <c r="B42" s="9" t="s">
        <v>29</v>
      </c>
      <c r="C42" s="40">
        <f t="shared" ref="C42:S42" si="10">SUM(C43:C47)</f>
        <v>23641.035999999996</v>
      </c>
      <c r="D42" s="40">
        <f t="shared" si="10"/>
        <v>89089.82</v>
      </c>
      <c r="E42" s="40">
        <f t="shared" si="10"/>
        <v>0</v>
      </c>
      <c r="F42" s="40">
        <f t="shared" si="10"/>
        <v>0</v>
      </c>
      <c r="G42" s="40">
        <f t="shared" si="10"/>
        <v>0</v>
      </c>
      <c r="H42" s="40">
        <f t="shared" si="10"/>
        <v>0</v>
      </c>
      <c r="I42" s="40">
        <f t="shared" si="10"/>
        <v>91618.74</v>
      </c>
      <c r="J42" s="40">
        <f t="shared" si="10"/>
        <v>0</v>
      </c>
      <c r="K42" s="40">
        <f t="shared" si="10"/>
        <v>0</v>
      </c>
      <c r="L42" s="40">
        <f t="shared" si="10"/>
        <v>0</v>
      </c>
      <c r="M42" s="40">
        <f t="shared" si="10"/>
        <v>0</v>
      </c>
      <c r="N42" s="40">
        <f t="shared" si="10"/>
        <v>16791.444517774256</v>
      </c>
      <c r="O42" s="40">
        <f t="shared" si="10"/>
        <v>0</v>
      </c>
      <c r="P42" s="40">
        <f>SUM(P43:P47)</f>
        <v>0</v>
      </c>
      <c r="Q42" s="40">
        <f t="shared" si="10"/>
        <v>0</v>
      </c>
      <c r="R42" s="40">
        <f t="shared" si="10"/>
        <v>0</v>
      </c>
      <c r="S42" s="40">
        <f t="shared" si="10"/>
        <v>0</v>
      </c>
      <c r="T42" s="40">
        <f>SUM(T43:T47)</f>
        <v>159360.136</v>
      </c>
      <c r="U42" s="40">
        <f t="shared" ref="U42:AA42" si="11">SUM(U43:U47)</f>
        <v>0</v>
      </c>
      <c r="V42" s="40">
        <f t="shared" si="11"/>
        <v>0</v>
      </c>
      <c r="W42" s="40">
        <f t="shared" si="11"/>
        <v>0</v>
      </c>
      <c r="X42" s="40">
        <f t="shared" si="11"/>
        <v>0</v>
      </c>
      <c r="Y42" s="40">
        <f t="shared" si="11"/>
        <v>0</v>
      </c>
      <c r="Z42" s="40">
        <f t="shared" si="11"/>
        <v>0</v>
      </c>
      <c r="AA42" s="115">
        <f t="shared" si="11"/>
        <v>0</v>
      </c>
      <c r="AB42" s="43"/>
      <c r="AC42" s="114">
        <f t="shared" si="9"/>
        <v>380501.17651777423</v>
      </c>
      <c r="AD42" s="115">
        <f t="shared" si="3"/>
        <v>380501.17651777423</v>
      </c>
      <c r="AH42" s="48"/>
      <c r="AI42" s="48"/>
      <c r="AK42" s="11"/>
      <c r="AL42" s="11"/>
      <c r="AM42" s="11"/>
      <c r="AN42" s="11"/>
      <c r="AO42" s="11"/>
    </row>
    <row r="43" spans="1:51" x14ac:dyDescent="0.35">
      <c r="A43" s="144" t="s">
        <v>38</v>
      </c>
      <c r="B43" s="9" t="s">
        <v>29</v>
      </c>
      <c r="C43" s="14">
        <f>'[2]A, EVE, TM, VO (municipio)'!BN6+'[2]A, EVE, TM, VO (municipio)'!BO6+'[2]A, EVE, TM, VO (municipio)'!BQ6+'[2]A, EVE, TM, VO (municipio)'!BR6</f>
        <v>23641.035999999996</v>
      </c>
      <c r="D43" s="14">
        <f>'[2]A, EVE, TM, VO (municipio)'!BN7+'[2]A, EVE, TM, VO (municipio)'!BO7+'[2]A, EVE, TM, VO (municipio)'!BQ7+'[2]A, EVE, TM, VO (municipio)'!BR7</f>
        <v>76645.040000000008</v>
      </c>
      <c r="E43" s="67"/>
      <c r="F43" s="67"/>
      <c r="G43" s="67"/>
      <c r="H43" s="67"/>
      <c r="I43" s="14">
        <f>'[2]A, EVE, TM, VO (municipio)'!BN16+'[2]A, EVE, TM, VO (municipio)'!BO16+'[2]A, EVE, TM, VO (municipio)'!BQ16+'[2]A, EVE, TM, VO (municipio)'!BR16</f>
        <v>90962.46</v>
      </c>
      <c r="J43" s="67"/>
      <c r="K43" s="67"/>
      <c r="L43" s="68"/>
      <c r="M43" s="68"/>
      <c r="N43" s="14">
        <f>'[2]A, EVE, TM, VO (municipio)'!BN17+'[2]A, EVE, TM, VO (municipio)'!BO17+'[2]A, EVE, TM, VO (municipio)'!BQ17+'[2]A, EVE, TM, VO (municipio)'!BR17</f>
        <v>16791.444517774256</v>
      </c>
      <c r="O43" s="67"/>
      <c r="P43" s="67"/>
      <c r="Q43" s="69"/>
      <c r="R43" s="69"/>
      <c r="S43" s="69"/>
      <c r="T43" s="16">
        <f>'[2]A, EVE, TM, VO (municipio)'!BN24+'[2]A, EVE, TM, VO (municipio)'!BO24+'[2]A, EVE, TM, VO (municipio)'!BQ24+'[2]A, EVE, TM, VO (municipio)'!BR24</f>
        <v>157950.65963952732</v>
      </c>
      <c r="U43" s="68"/>
      <c r="V43" s="67"/>
      <c r="W43" s="70"/>
      <c r="X43" s="68"/>
      <c r="Y43" s="68"/>
      <c r="Z43" s="68"/>
      <c r="AA43" s="145"/>
      <c r="AB43" s="43"/>
      <c r="AC43" s="108">
        <f t="shared" si="9"/>
        <v>365990.64015730156</v>
      </c>
      <c r="AD43" s="109">
        <f>SUM(C43:Y43)</f>
        <v>365990.64015730156</v>
      </c>
      <c r="AH43" s="59"/>
      <c r="AI43" s="48"/>
      <c r="AK43" s="11"/>
      <c r="AL43" s="11"/>
      <c r="AM43" s="11"/>
      <c r="AN43" s="11"/>
      <c r="AO43" s="11"/>
    </row>
    <row r="44" spans="1:51" x14ac:dyDescent="0.35">
      <c r="A44" s="139" t="s">
        <v>39</v>
      </c>
      <c r="B44" s="9" t="s">
        <v>29</v>
      </c>
      <c r="C44" s="67"/>
      <c r="D44" s="14">
        <f>'[2]A, EVE, TM, VO (municipio)'!BP7</f>
        <v>45.510000000000005</v>
      </c>
      <c r="E44" s="67"/>
      <c r="F44" s="67"/>
      <c r="G44" s="67"/>
      <c r="H44" s="67"/>
      <c r="I44" s="67"/>
      <c r="J44" s="67"/>
      <c r="K44" s="67"/>
      <c r="L44" s="68"/>
      <c r="M44" s="68"/>
      <c r="N44" s="67"/>
      <c r="O44" s="67"/>
      <c r="P44" s="67"/>
      <c r="Q44" s="69"/>
      <c r="R44" s="69"/>
      <c r="S44" s="69"/>
      <c r="T44" s="69"/>
      <c r="U44" s="68"/>
      <c r="V44" s="67"/>
      <c r="W44" s="70"/>
      <c r="X44" s="68"/>
      <c r="Y44" s="68"/>
      <c r="Z44" s="68"/>
      <c r="AA44" s="145"/>
      <c r="AB44" s="43"/>
      <c r="AC44" s="108">
        <f t="shared" si="9"/>
        <v>45.510000000000005</v>
      </c>
      <c r="AD44" s="109">
        <f t="shared" si="3"/>
        <v>45.510000000000005</v>
      </c>
      <c r="AH44" s="48"/>
      <c r="AI44" s="48"/>
      <c r="AK44" s="11"/>
      <c r="AL44" s="11"/>
      <c r="AM44" s="11"/>
      <c r="AN44" s="11"/>
      <c r="AO44" s="11"/>
    </row>
    <row r="45" spans="1:51" x14ac:dyDescent="0.35">
      <c r="A45" s="139" t="s">
        <v>40</v>
      </c>
      <c r="B45" s="9" t="s">
        <v>29</v>
      </c>
      <c r="C45" s="67"/>
      <c r="D45" s="67"/>
      <c r="E45" s="67"/>
      <c r="F45" s="67"/>
      <c r="G45" s="67"/>
      <c r="H45" s="67"/>
      <c r="I45" s="67"/>
      <c r="J45" s="67"/>
      <c r="K45" s="67"/>
      <c r="L45" s="68"/>
      <c r="M45" s="68"/>
      <c r="N45" s="67"/>
      <c r="O45" s="67"/>
      <c r="P45" s="67"/>
      <c r="Q45" s="69"/>
      <c r="R45" s="69"/>
      <c r="S45" s="69"/>
      <c r="T45" s="69"/>
      <c r="U45" s="68"/>
      <c r="V45" s="67"/>
      <c r="W45" s="70"/>
      <c r="X45" s="68"/>
      <c r="Y45" s="68"/>
      <c r="Z45" s="68"/>
      <c r="AA45" s="145"/>
      <c r="AB45" s="43"/>
      <c r="AC45" s="108">
        <f t="shared" si="9"/>
        <v>0</v>
      </c>
      <c r="AD45" s="109">
        <f t="shared" si="3"/>
        <v>0</v>
      </c>
      <c r="AH45" s="48"/>
      <c r="AI45" s="48"/>
      <c r="AK45" s="11"/>
      <c r="AL45" s="11"/>
      <c r="AM45" s="11"/>
      <c r="AN45" s="11"/>
      <c r="AO45" s="11"/>
    </row>
    <row r="46" spans="1:51" x14ac:dyDescent="0.35">
      <c r="A46" s="144" t="s">
        <v>41</v>
      </c>
      <c r="B46" s="9" t="s">
        <v>29</v>
      </c>
      <c r="C46" s="67"/>
      <c r="D46" s="67"/>
      <c r="E46" s="67"/>
      <c r="F46" s="67"/>
      <c r="G46" s="67"/>
      <c r="H46" s="67"/>
      <c r="I46" s="14">
        <f>'[2]A, EVE, TM, VO (municipio)'!BW16</f>
        <v>656.28</v>
      </c>
      <c r="J46" s="67"/>
      <c r="K46" s="67"/>
      <c r="L46" s="68"/>
      <c r="M46" s="68"/>
      <c r="N46" s="67"/>
      <c r="O46" s="67"/>
      <c r="P46" s="67"/>
      <c r="Q46" s="69"/>
      <c r="R46" s="69"/>
      <c r="S46" s="69"/>
      <c r="T46" s="69"/>
      <c r="U46" s="68"/>
      <c r="V46" s="67"/>
      <c r="W46" s="70"/>
      <c r="X46" s="68"/>
      <c r="Y46" s="68"/>
      <c r="Z46" s="68"/>
      <c r="AA46" s="145"/>
      <c r="AB46" s="43"/>
      <c r="AC46" s="108">
        <f t="shared" si="9"/>
        <v>656.28</v>
      </c>
      <c r="AD46" s="109">
        <f t="shared" si="3"/>
        <v>656.28</v>
      </c>
      <c r="AH46" s="48"/>
      <c r="AI46" s="48"/>
      <c r="AK46" s="71"/>
      <c r="AL46" s="11"/>
      <c r="AM46" s="11"/>
      <c r="AN46" s="11"/>
      <c r="AO46" s="11"/>
    </row>
    <row r="47" spans="1:51" ht="21" x14ac:dyDescent="0.35">
      <c r="A47" s="139" t="s">
        <v>42</v>
      </c>
      <c r="B47" s="9" t="s">
        <v>29</v>
      </c>
      <c r="C47" s="67"/>
      <c r="D47" s="14">
        <f>'[2]A, EVE, TM, VO (municipio)'!CA7+'[2]A, EVE, TM, VO (municipio)'!CE7</f>
        <v>12399.27</v>
      </c>
      <c r="E47" s="67"/>
      <c r="F47" s="67"/>
      <c r="G47" s="67"/>
      <c r="H47" s="67"/>
      <c r="I47" s="67"/>
      <c r="J47" s="67"/>
      <c r="K47" s="67"/>
      <c r="L47" s="68"/>
      <c r="M47" s="68"/>
      <c r="N47" s="68"/>
      <c r="O47" s="67"/>
      <c r="P47" s="67"/>
      <c r="Q47" s="69"/>
      <c r="R47" s="69"/>
      <c r="S47" s="69"/>
      <c r="T47" s="16">
        <f>'[2]A, EVE, TM, VO (municipio)'!CA24</f>
        <v>1409.4763604726631</v>
      </c>
      <c r="U47" s="68"/>
      <c r="V47" s="67"/>
      <c r="W47" s="70"/>
      <c r="X47" s="68"/>
      <c r="Y47" s="68"/>
      <c r="Z47" s="68"/>
      <c r="AA47" s="145"/>
      <c r="AB47" s="43"/>
      <c r="AC47" s="108">
        <f t="shared" si="9"/>
        <v>13808.746360472664</v>
      </c>
      <c r="AD47" s="109">
        <f t="shared" si="3"/>
        <v>13808.746360472664</v>
      </c>
      <c r="AH47" s="48"/>
      <c r="AI47" s="48"/>
      <c r="AK47" s="71"/>
      <c r="AL47" s="11"/>
      <c r="AM47" s="11"/>
      <c r="AN47" s="11"/>
      <c r="AO47" s="11"/>
    </row>
    <row r="48" spans="1:51" ht="20" x14ac:dyDescent="0.35">
      <c r="A48" s="138" t="s">
        <v>50</v>
      </c>
      <c r="B48" s="9" t="s">
        <v>29</v>
      </c>
      <c r="C48" s="40">
        <f>SUM(C49:C53)</f>
        <v>27897.653000000002</v>
      </c>
      <c r="D48" s="40">
        <f t="shared" ref="D48:AA48" si="12">SUM(D49:D53)</f>
        <v>21797.728999999999</v>
      </c>
      <c r="E48" s="40">
        <f t="shared" si="12"/>
        <v>5036.84</v>
      </c>
      <c r="F48" s="40">
        <f t="shared" si="12"/>
        <v>4596.8290000000006</v>
      </c>
      <c r="G48" s="40">
        <f t="shared" si="12"/>
        <v>852.80000000000018</v>
      </c>
      <c r="H48" s="40">
        <f t="shared" si="12"/>
        <v>10068.06</v>
      </c>
      <c r="I48" s="40">
        <f t="shared" si="12"/>
        <v>8615.0570000000007</v>
      </c>
      <c r="J48" s="40">
        <f t="shared" si="12"/>
        <v>0</v>
      </c>
      <c r="K48" s="40">
        <f t="shared" si="12"/>
        <v>16389.968000000001</v>
      </c>
      <c r="L48" s="40">
        <f t="shared" si="12"/>
        <v>5129.24</v>
      </c>
      <c r="M48" s="40">
        <f t="shared" si="12"/>
        <v>9842.4700000000012</v>
      </c>
      <c r="N48" s="40">
        <f t="shared" si="12"/>
        <v>4361.6239999999998</v>
      </c>
      <c r="O48" s="40">
        <f t="shared" si="12"/>
        <v>3359.26</v>
      </c>
      <c r="P48" s="40">
        <f>SUM(P49:P53)</f>
        <v>14333.913999999997</v>
      </c>
      <c r="Q48" s="40">
        <f t="shared" si="12"/>
        <v>6086.380000000001</v>
      </c>
      <c r="R48" s="40">
        <f t="shared" si="12"/>
        <v>1668.4396693000001</v>
      </c>
      <c r="S48" s="40">
        <f t="shared" si="12"/>
        <v>7976.52</v>
      </c>
      <c r="T48" s="40">
        <f t="shared" si="12"/>
        <v>12185.480000000001</v>
      </c>
      <c r="U48" s="40">
        <f t="shared" si="12"/>
        <v>15487.195245780287</v>
      </c>
      <c r="V48" s="40">
        <f t="shared" si="12"/>
        <v>6641.2099999999991</v>
      </c>
      <c r="W48" s="40">
        <f t="shared" si="12"/>
        <v>1549.01</v>
      </c>
      <c r="X48" s="40">
        <f t="shared" si="12"/>
        <v>51165.214989785381</v>
      </c>
      <c r="Y48" s="40">
        <f t="shared" si="12"/>
        <v>16833.988799999999</v>
      </c>
      <c r="Z48" s="40">
        <f t="shared" si="12"/>
        <v>23214.100000000002</v>
      </c>
      <c r="AA48" s="115">
        <f t="shared" si="12"/>
        <v>7257.5999999999995</v>
      </c>
      <c r="AB48" s="43"/>
      <c r="AC48" s="114">
        <f t="shared" si="9"/>
        <v>282346.58270486561</v>
      </c>
      <c r="AD48" s="115">
        <f t="shared" si="3"/>
        <v>251874.88270486565</v>
      </c>
      <c r="AE48" s="72"/>
      <c r="AH48" s="48"/>
      <c r="AI48" s="48"/>
      <c r="AK48" s="11"/>
      <c r="AL48" s="11"/>
      <c r="AM48" s="11"/>
      <c r="AN48" s="11"/>
    </row>
    <row r="49" spans="1:41" x14ac:dyDescent="0.35">
      <c r="A49" s="144" t="s">
        <v>38</v>
      </c>
      <c r="B49" s="9" t="s">
        <v>29</v>
      </c>
      <c r="C49" s="14">
        <f>SUM('[2]A, EVE, TM, VO (municipio)'!DM6,'[2]A, EVE, TM, VO (municipio)'!DN6,'[2]A, EVE, TM, VO (municipio)'!DO6,'[2]A, EVE, TM, VO (municipio)'!DP6)</f>
        <v>27897.653000000002</v>
      </c>
      <c r="D49" s="46">
        <f>SUM('[2]A, EVE, TM, VO (municipio)'!DM7,'[2]A, EVE, TM, VO (municipio)'!DN7,'[2]A, EVE, TM, VO (municipio)'!DO7,'[2]A, EVE, TM, VO (municipio)'!DP7)</f>
        <v>15934.159999999998</v>
      </c>
      <c r="E49" s="46">
        <f>'[2]A, EVE, TM, VO (municipio)'!DM8+'[2]A, EVE, TM, VO (municipio)'!DN8+'[2]A, EVE, TM, VO (municipio)'!DO8+'[2]A, EVE, TM, VO (municipio)'!DP8</f>
        <v>5036.84</v>
      </c>
      <c r="F49" s="46">
        <f>SUM('[2]A, EVE, TM, VO (municipio)'!DM9,'[2]A, EVE, TM, VO (municipio)'!DN9,'[2]A, EVE, TM, VO (municipio)'!DO9,'[2]A, EVE, TM, VO (municipio)'!DP9)</f>
        <v>4596.8290000000006</v>
      </c>
      <c r="G49" s="46">
        <f>SUM('[2]A, EVE, TM, VO (municipio)'!DM10,'[2]A, EVE, TM, VO (municipio)'!DN10,'[2]A, EVE, TM, VO (municipio)'!DO10,'[2]A, EVE, TM, VO (municipio)'!DP10)</f>
        <v>731.06000000000017</v>
      </c>
      <c r="H49" s="46">
        <f>SUM('[2]A, EVE, TM, VO (municipio)'!DM11,'[2]A, EVE, TM, VO (municipio)'!DN11,'[2]A, EVE, TM, VO (municipio)'!DO11,'[2]A, EVE, TM, VO (municipio)'!DP11)</f>
        <v>9667.9</v>
      </c>
      <c r="I49" s="46">
        <f>SUM('[2]A, EVE, TM, VO (municipio)'!DM16,'[2]A, EVE, TM, VO (municipio)'!DN16,'[2]A, EVE, TM, VO (municipio)'!DO16,'[2]A, EVE, TM, VO (municipio)'!DP16)</f>
        <v>3546.4169999999999</v>
      </c>
      <c r="J49" s="67"/>
      <c r="K49" s="46">
        <f>SUM('[2]A, EVE, TM, VO (municipio)'!DM13,'[2]A, EVE, TM, VO (municipio)'!DN13,'[2]A, EVE, TM, VO (municipio)'!DO13,'[2]A, EVE, TM, VO (municipio)'!DP13)</f>
        <v>15908.048000000001</v>
      </c>
      <c r="L49" s="46">
        <f>SUM('[2]A, EVE, TM, VO (municipio)'!DM14,'[2]A, EVE, TM, VO (municipio)'!DN14,'[2]A, EVE, TM, VO (municipio)'!DO14,'[2]A, EVE, TM, VO (municipio)'!DP14)</f>
        <v>5078.7199999999993</v>
      </c>
      <c r="M49" s="12">
        <f>SUM('[2]A, EVE, TM, VO (municipio)'!DM15,'[2]A, EVE, TM, VO (municipio)'!DN15,'[2]A, EVE, TM, VO (municipio)'!DO15,'[2]A, EVE, TM, VO (municipio)'!DP15)</f>
        <v>9382.7500000000018</v>
      </c>
      <c r="N49" s="46">
        <f>SUM('[2]A, EVE, TM, VO (municipio)'!DM17,'[2]A, EVE, TM, VO (municipio)'!DN17,'[2]A, EVE, TM, VO (municipio)'!DO17,'[2]A, EVE, TM, VO (municipio)'!DP17)</f>
        <v>3446.5340000000001</v>
      </c>
      <c r="O49" s="46">
        <f>SUM('[2]A, EVE, TM, VO (municipio)'!DM19,'[2]A, EVE, TM, VO (municipio)'!DN19,'[2]A, EVE, TM, VO (municipio)'!DO19,'[2]A, EVE, TM, VO (municipio)'!DP19)</f>
        <v>3359.26</v>
      </c>
      <c r="P49" s="46">
        <f>SUM('[2]A, EVE, TM, VO (municipio)'!DM21,'[2]A, EVE, TM, VO (municipio)'!DN21,'[2]A, EVE, TM, VO (municipio)'!DO21,'[2]A, EVE, TM, VO (municipio)'!DP21)</f>
        <v>6680.15</v>
      </c>
      <c r="Q49" s="47">
        <f>SUM('[2]A, EVE, TM, VO (municipio)'!DM22,'[2]A, EVE, TM, VO (municipio)'!DN22,'[2]A, EVE, TM, VO (municipio)'!DO22,'[2]A, EVE, TM, VO (municipio)'!DP22)</f>
        <v>6086.380000000001</v>
      </c>
      <c r="R49" s="47">
        <f>SUM('[2]A, EVE, TM, VO (municipio)'!DM18,'[2]A, EVE, TM, VO (municipio)'!DN18,'[2]A, EVE, TM, VO (municipio)'!DO18,'[2]A, EVE, TM, VO (municipio)'!DP18)</f>
        <v>1668.4396693000001</v>
      </c>
      <c r="S49" s="47">
        <f>SUM('[2]A, EVE, TM, VO (municipio)'!DM23,'[2]A, EVE, TM, VO (municipio)'!DN23,'[2]A, EVE, TM, VO (municipio)'!DO23,'[2]A, EVE, TM, VO (municipio)'!DP23)</f>
        <v>7965.59</v>
      </c>
      <c r="T49" s="49">
        <f>SUM('[2]A, EVE, TM, VO (municipio)'!DM24,'[2]A, EVE, TM, VO (municipio)'!DN24,'[2]A, EVE, TM, VO (municipio)'!DO24,'[2]A, EVE, TM, VO (municipio)'!DP24)</f>
        <v>12185.480000000001</v>
      </c>
      <c r="U49" s="12">
        <f>SUM('[2]A, EVE, TM, VO (municipio)'!DM25,'[2]A, EVE, TM, VO (municipio)'!DN25,'[2]A, EVE, TM, VO (municipio)'!DO25,'[2]A, EVE, TM, VO (municipio)'!DP25)</f>
        <v>10766.795390161184</v>
      </c>
      <c r="V49" s="46">
        <f>SUM('[2]A, EVE, TM, VO (municipio)'!DM26,'[2]A, EVE, TM, VO (municipio)'!DN26,'[2]A, EVE, TM, VO (municipio)'!DO26,'[2]A, EVE, TM, VO (municipio)'!DP26)</f>
        <v>6641.2099999999991</v>
      </c>
      <c r="W49" s="46">
        <f>SUM('[2]A, EVE, TM, VO (municipio)'!DM27,'[2]A, EVE, TM, VO (municipio)'!DN27,'[2]A, EVE, TM, VO (municipio)'!DO27,'[2]A, EVE, TM, VO (municipio)'!DP27)</f>
        <v>1528.07</v>
      </c>
      <c r="X49" s="12">
        <f>SUM('[2]A, EVE, TM, VO (municipio)'!DM28,'[2]A, EVE, TM, VO (municipio)'!DN28,'[2]A, EVE, TM, VO (municipio)'!DO28,'[2]A, EVE, TM, VO (municipio)'!DP28)</f>
        <v>50720.774989785379</v>
      </c>
      <c r="Y49" s="46">
        <f>SUM('[2]A, EVE, TM, VO (municipio)'!DM20,'[2]A, EVE, TM, VO (municipio)'!DN20,'[2]A, EVE, TM, VO (municipio)'!DO20,'[2]A, EVE, TM, VO (municipio)'!DP20)</f>
        <v>16833.988799999999</v>
      </c>
      <c r="Z49" s="46">
        <f>'[2]A, EVE, TM, VO (municipio)'!DR31</f>
        <v>21295.86</v>
      </c>
      <c r="AA49" s="127">
        <f>'[2]A, EVE, TM, VO (municipio)'!DM29+'[2]A, EVE, TM, VO (municipio)'!DN29+'[2]A, EVE, TM, VO (municipio)'!DO29+'[2]A, EVE, TM, VO (municipio)'!DP29</f>
        <v>6221.1399999999994</v>
      </c>
      <c r="AB49" s="43"/>
      <c r="AC49" s="108">
        <f>SUM(C49:AA49)</f>
        <v>253180.04984924657</v>
      </c>
      <c r="AD49" s="109">
        <f t="shared" si="3"/>
        <v>225663.04984924657</v>
      </c>
      <c r="AE49" s="50"/>
      <c r="AH49" s="59"/>
      <c r="AI49" s="48"/>
      <c r="AK49" s="11"/>
      <c r="AL49" s="11"/>
      <c r="AM49" s="11"/>
      <c r="AN49" s="11"/>
      <c r="AO49" s="11"/>
    </row>
    <row r="50" spans="1:41" x14ac:dyDescent="0.35">
      <c r="A50" s="139" t="s">
        <v>39</v>
      </c>
      <c r="B50" s="9" t="s">
        <v>29</v>
      </c>
      <c r="C50" s="67"/>
      <c r="D50" s="46">
        <f>'[2]A, EVE, TM, VO (municipio)'!DQ7</f>
        <v>185.84899999999999</v>
      </c>
      <c r="E50" s="67"/>
      <c r="F50" s="67"/>
      <c r="G50" s="46">
        <f>'[2]A, EVE, TM, VO (municipio)'!DQ10</f>
        <v>121.74000000000001</v>
      </c>
      <c r="H50" s="46">
        <f>'[2]A, EVE, TM, VO (municipio)'!DQ11</f>
        <v>138.18</v>
      </c>
      <c r="I50" s="46">
        <f>'[2]A, EVE, TM, VO (municipio)'!DQ16</f>
        <v>308.82</v>
      </c>
      <c r="J50" s="67"/>
      <c r="K50" s="46">
        <f>'[2]A, EVE, TM, VO (municipio)'!DQ13</f>
        <v>308.42000000000007</v>
      </c>
      <c r="L50" s="67"/>
      <c r="M50" s="46">
        <f>'[2]A, EVE, TM, VO (municipio)'!DQ15</f>
        <v>459.72</v>
      </c>
      <c r="N50" s="46">
        <f>'[2]A, EVE, TM, VO (municipio)'!DQ17</f>
        <v>478.81999999999988</v>
      </c>
      <c r="O50" s="67"/>
      <c r="P50" s="46">
        <f>'[2]A, EVE, TM, VO (municipio)'!DQ21</f>
        <v>1563.5039999999999</v>
      </c>
      <c r="Q50" s="67"/>
      <c r="R50" s="67"/>
      <c r="S50" s="14">
        <f>'[2]A, EVE, TM, VO (municipio)'!DQ23</f>
        <v>10.93</v>
      </c>
      <c r="T50" s="67"/>
      <c r="U50" s="47">
        <f>'[2]A, EVE, TM, VO (municipio)'!DQ25</f>
        <v>538.84</v>
      </c>
      <c r="V50" s="67"/>
      <c r="W50" s="46">
        <f>'[2]A, EVE, TM, VO (municipio)'!DQ27</f>
        <v>20.939999999999998</v>
      </c>
      <c r="X50" s="12">
        <f>'[2]A, EVE, TM, VO (municipio)'!DQ28</f>
        <v>427.96000000000004</v>
      </c>
      <c r="Y50" s="67"/>
      <c r="Z50" s="67"/>
      <c r="AA50" s="127">
        <f>'[2]A, EVE, TM, VO (municipio)'!DQ29</f>
        <v>1036.46</v>
      </c>
      <c r="AB50" s="43"/>
      <c r="AC50" s="108">
        <f>SUM(C50:AA50)</f>
        <v>5600.1829999999991</v>
      </c>
      <c r="AD50" s="109">
        <f t="shared" si="3"/>
        <v>4563.722999999999</v>
      </c>
      <c r="AE50" s="50"/>
      <c r="AH50" s="59"/>
      <c r="AI50" s="48"/>
    </row>
    <row r="51" spans="1:41" x14ac:dyDescent="0.35">
      <c r="A51" s="144" t="s">
        <v>41</v>
      </c>
      <c r="B51" s="9" t="s">
        <v>29</v>
      </c>
      <c r="C51" s="67"/>
      <c r="D51" s="55"/>
      <c r="E51" s="67"/>
      <c r="F51" s="67"/>
      <c r="G51" s="67"/>
      <c r="H51" s="55"/>
      <c r="I51" s="55"/>
      <c r="J51" s="67"/>
      <c r="K51" s="67"/>
      <c r="L51" s="67"/>
      <c r="M51" s="55"/>
      <c r="N51" s="67"/>
      <c r="O51" s="67"/>
      <c r="P51" s="74">
        <f>'[2]A, EVE, TM, VO (municipio)'!DV21</f>
        <v>408.9</v>
      </c>
      <c r="Q51" s="67"/>
      <c r="R51" s="67"/>
      <c r="S51" s="67"/>
      <c r="T51" s="67"/>
      <c r="U51" s="55"/>
      <c r="V51" s="67"/>
      <c r="W51" s="67"/>
      <c r="X51" s="55"/>
      <c r="Y51" s="67"/>
      <c r="Z51" s="67"/>
      <c r="AA51" s="146"/>
      <c r="AB51" s="59"/>
      <c r="AC51" s="108">
        <f>SUM(C51:AA51)</f>
        <v>408.9</v>
      </c>
      <c r="AD51" s="109">
        <f t="shared" si="3"/>
        <v>408.9</v>
      </c>
      <c r="AE51" s="53"/>
      <c r="AH51" s="59"/>
      <c r="AI51" s="48"/>
    </row>
    <row r="52" spans="1:41" x14ac:dyDescent="0.35">
      <c r="A52" s="139" t="s">
        <v>40</v>
      </c>
      <c r="B52" s="9" t="s">
        <v>29</v>
      </c>
      <c r="C52" s="67"/>
      <c r="D52" s="75"/>
      <c r="E52" s="67"/>
      <c r="F52" s="67"/>
      <c r="G52" s="67"/>
      <c r="H52" s="75"/>
      <c r="I52" s="75"/>
      <c r="J52" s="67"/>
      <c r="K52" s="14">
        <f>'[2]A, EVE, TM, VO (municipio)'!DS13</f>
        <v>173.5</v>
      </c>
      <c r="L52" s="14">
        <f>'[2]A, EVE, TM, VO (municipio)'!DS14</f>
        <v>50.52</v>
      </c>
      <c r="M52" s="75"/>
      <c r="N52" s="67"/>
      <c r="O52" s="67"/>
      <c r="P52" s="46">
        <f>'[2]A, EVE, TM, VO (municipio)'!DS21</f>
        <v>5681.36</v>
      </c>
      <c r="Q52" s="67"/>
      <c r="R52" s="67"/>
      <c r="S52" s="67"/>
      <c r="T52" s="67"/>
      <c r="U52" s="75"/>
      <c r="V52" s="67"/>
      <c r="W52" s="67"/>
      <c r="X52" s="75"/>
      <c r="Y52" s="67"/>
      <c r="Z52" s="55"/>
      <c r="AA52" s="143"/>
      <c r="AB52" s="59"/>
      <c r="AC52" s="108"/>
      <c r="AD52" s="109"/>
      <c r="AE52" s="53"/>
      <c r="AH52" s="59"/>
      <c r="AI52" s="48"/>
    </row>
    <row r="53" spans="1:41" ht="21" x14ac:dyDescent="0.35">
      <c r="A53" s="139" t="s">
        <v>42</v>
      </c>
      <c r="B53" s="9" t="s">
        <v>29</v>
      </c>
      <c r="C53" s="67"/>
      <c r="D53" s="74">
        <f>'[2]A, EVE, TM, VO (municipio)'!EB7</f>
        <v>5677.72</v>
      </c>
      <c r="E53" s="67"/>
      <c r="F53" s="67"/>
      <c r="G53" s="67"/>
      <c r="H53" s="74">
        <f>'[2]A, EVE, TM, VO (municipio)'!EB11</f>
        <v>261.98</v>
      </c>
      <c r="I53" s="74">
        <f>'[2]A, EVE, TM, VO (municipio)'!EB16</f>
        <v>4759.82</v>
      </c>
      <c r="J53" s="67"/>
      <c r="K53" s="67"/>
      <c r="L53" s="67"/>
      <c r="M53" s="67"/>
      <c r="N53" s="14">
        <f>'[2]A, EVE, TM, VO (municipio)'!EB17</f>
        <v>436.27</v>
      </c>
      <c r="O53" s="67"/>
      <c r="P53" s="67"/>
      <c r="Q53" s="67"/>
      <c r="R53" s="67"/>
      <c r="S53" s="67"/>
      <c r="T53" s="67"/>
      <c r="U53" s="10">
        <f>'[2]A, EVE, TM, VO (municipio)'!EB25</f>
        <v>4181.5598556191035</v>
      </c>
      <c r="V53" s="67"/>
      <c r="W53" s="67"/>
      <c r="X53" s="10">
        <f>'[2]A, EVE, TM, VO (municipio)'!DX28</f>
        <v>16.48</v>
      </c>
      <c r="Y53" s="67"/>
      <c r="Z53" s="74">
        <f>'[2]A, EVE, TM, VO (municipio)'!EB31</f>
        <v>1918.24</v>
      </c>
      <c r="AA53" s="146"/>
      <c r="AB53" s="59"/>
      <c r="AC53" s="108"/>
      <c r="AD53" s="109">
        <f t="shared" si="3"/>
        <v>15333.829855619104</v>
      </c>
      <c r="AE53" s="53"/>
      <c r="AH53" s="59"/>
      <c r="AI53" s="48"/>
    </row>
    <row r="54" spans="1:41" ht="20" x14ac:dyDescent="0.35">
      <c r="A54" s="138" t="s">
        <v>51</v>
      </c>
      <c r="B54" s="9" t="s">
        <v>29</v>
      </c>
      <c r="C54" s="40">
        <f>SUM(C55:C59)</f>
        <v>12234.753999999999</v>
      </c>
      <c r="D54" s="40">
        <f t="shared" ref="D54:AA54" si="13">SUM(D55:D59)</f>
        <v>9445.1440000000021</v>
      </c>
      <c r="E54" s="40">
        <f t="shared" si="13"/>
        <v>566.73199999999997</v>
      </c>
      <c r="F54" s="40">
        <f t="shared" si="13"/>
        <v>4060.8219999999997</v>
      </c>
      <c r="G54" s="40">
        <f t="shared" si="13"/>
        <v>7482</v>
      </c>
      <c r="H54" s="40">
        <f t="shared" si="13"/>
        <v>7661.273000000001</v>
      </c>
      <c r="I54" s="40">
        <f t="shared" si="13"/>
        <v>5295.2960000000003</v>
      </c>
      <c r="J54" s="40">
        <f t="shared" si="13"/>
        <v>56646.860000000008</v>
      </c>
      <c r="K54" s="40">
        <f t="shared" si="13"/>
        <v>14966.011999999997</v>
      </c>
      <c r="L54" s="40">
        <f t="shared" si="13"/>
        <v>464.69299999999998</v>
      </c>
      <c r="M54" s="40">
        <f>SUM(M55:M59)</f>
        <v>45623.380000000005</v>
      </c>
      <c r="N54" s="40">
        <f t="shared" si="13"/>
        <v>8256.1855053454256</v>
      </c>
      <c r="O54" s="40">
        <f t="shared" si="13"/>
        <v>2332.79</v>
      </c>
      <c r="P54" s="40">
        <f>SUM(P55:P59)</f>
        <v>4100.1954999999998</v>
      </c>
      <c r="Q54" s="40">
        <f t="shared" si="13"/>
        <v>7165.8499999999995</v>
      </c>
      <c r="R54" s="40">
        <f t="shared" si="13"/>
        <v>2020.2545000000005</v>
      </c>
      <c r="S54" s="40">
        <f t="shared" si="13"/>
        <v>7638.2799999999988</v>
      </c>
      <c r="T54" s="40">
        <f t="shared" si="13"/>
        <v>223779.51176047264</v>
      </c>
      <c r="U54" s="40">
        <f t="shared" si="13"/>
        <v>1403.4750000000001</v>
      </c>
      <c r="V54" s="40">
        <f t="shared" si="13"/>
        <v>4350.72</v>
      </c>
      <c r="W54" s="40">
        <f t="shared" si="13"/>
        <v>1777.7199999999998</v>
      </c>
      <c r="X54" s="40">
        <f t="shared" si="13"/>
        <v>57757.06700000001</v>
      </c>
      <c r="Y54" s="40">
        <f t="shared" si="13"/>
        <v>18082.783999999996</v>
      </c>
      <c r="Z54" s="40">
        <f t="shared" si="13"/>
        <v>0</v>
      </c>
      <c r="AA54" s="115">
        <f t="shared" si="13"/>
        <v>6838.44</v>
      </c>
      <c r="AB54" s="59"/>
      <c r="AC54" s="114"/>
      <c r="AD54" s="115">
        <f t="shared" si="3"/>
        <v>503111.79926581809</v>
      </c>
      <c r="AE54" s="53"/>
      <c r="AH54" s="59"/>
      <c r="AI54" s="48"/>
    </row>
    <row r="55" spans="1:41" x14ac:dyDescent="0.35">
      <c r="A55" s="144" t="s">
        <v>38</v>
      </c>
      <c r="B55" s="9" t="s">
        <v>29</v>
      </c>
      <c r="C55" s="46">
        <f>SUM('[2]A, EVE, TM, VO (municipio)'!ED6,'[2]A, EVE, TM, VO (municipio)'!EE6,'[2]A, EVE, TM, VO (municipio)'!EF6,'[2]A, EVE, TM, VO (municipio)'!EG6,'[2]A, EVE, TM, VO (municipio)'!EH6,'[2]A, EVE, TM, VO (municipio)'!EI6,'[2]A, EVE, TM, VO (municipio)'!EJ6)</f>
        <v>12234.753999999999</v>
      </c>
      <c r="D55" s="46">
        <f>SUM('[2]A, EVE, TM, VO (municipio)'!ED7,'[2]A, EVE, TM, VO (municipio)'!EE7,'[2]A, EVE, TM, VO (municipio)'!EF7,'[2]A, EVE, TM, VO (municipio)'!EG7,'[2]A, EVE, TM, VO (municipio)'!EH7,'[2]A, EVE, TM, VO (municipio)'!EI7,'[2]A, EVE, TM, VO (municipio)'!EJ7)</f>
        <v>9217.1330000000016</v>
      </c>
      <c r="E55" s="46">
        <f>SUM('[2]A, EVE, TM, VO (municipio)'!ED8,'[2]A, EVE, TM, VO (municipio)'!EE8,'[2]A, EVE, TM, VO (municipio)'!EF8,'[2]A, EVE, TM, VO (municipio)'!EG8,'[2]A, EVE, TM, VO (municipio)'!EH8,'[2]A, EVE, TM, VO (municipio)'!EI8,'[2]A, EVE, TM, VO (municipio)'!EJ8)</f>
        <v>431.86799999999999</v>
      </c>
      <c r="F55" s="46">
        <f>SUM('[2]A, EVE, TM, VO (municipio)'!ED9,'[2]A, EVE, TM, VO (municipio)'!EE9,'[2]A, EVE, TM, VO (municipio)'!EF9,'[2]A, EVE, TM, VO (municipio)'!EG9,'[2]A, EVE, TM, VO (municipio)'!EH9,'[2]A, EVE, TM, VO (municipio)'!EI9,'[2]A, EVE, TM, VO (municipio)'!EJ9)</f>
        <v>4060.3019999999997</v>
      </c>
      <c r="G55" s="46">
        <f>SUM('[2]A, EVE, TM, VO (municipio)'!ED10,'[2]A, EVE, TM, VO (municipio)'!EE10,'[2]A, EVE, TM, VO (municipio)'!EF10,'[2]A, EVE, TM, VO (municipio)'!EG10,'[2]A, EVE, TM, VO (municipio)'!EH10,'[2]A, EVE, TM, VO (municipio)'!EI10,'[2]A, EVE, TM, VO (municipio)'!EJ10)</f>
        <v>7471.28</v>
      </c>
      <c r="H55" s="46">
        <f>SUM('[2]A, EVE, TM, VO (municipio)'!ED11,'[2]A, EVE, TM, VO (municipio)'!EE11,'[2]A, EVE, TM, VO (municipio)'!EF11,'[2]A, EVE, TM, VO (municipio)'!EG11,'[2]A, EVE, TM, VO (municipio)'!EH11,'[2]A, EVE, TM, VO (municipio)'!EI11,'[2]A, EVE, TM, VO (municipio)'!EJ11)</f>
        <v>6923.2730000000001</v>
      </c>
      <c r="I55" s="46">
        <f>SUM('[2]A, EVE, TM, VO (municipio)'!ED16,'[2]A, EVE, TM, VO (municipio)'!EE16,'[2]A, EVE, TM, VO (municipio)'!EF16,'[2]A, EVE, TM, VO (municipio)'!EG16,'[2]A, EVE, TM, VO (municipio)'!EH16,'[2]A, EVE, TM, VO (municipio)'!EI16,'[2]A, EVE, TM, VO (municipio)'!EJ16)</f>
        <v>5042.7960000000003</v>
      </c>
      <c r="J55" s="46">
        <f>SUM('[2]A, EVE, TM, VO (municipio)'!ED12,'[2]A, EVE, TM, VO (municipio)'!EE12,'[2]A, EVE, TM, VO (municipio)'!EF12,'[2]A, EVE, TM, VO (municipio)'!EG12,'[2]A, EVE, TM, VO (municipio)'!EH12,'[2]A, EVE, TM, VO (municipio)'!EI12,'[2]A, EVE, TM, VO (municipio)'!EJ12)</f>
        <v>56646.860000000008</v>
      </c>
      <c r="K55" s="46">
        <f>SUM('[2]A, EVE, TM, VO (municipio)'!ED13,'[2]A, EVE, TM, VO (municipio)'!EE13,'[2]A, EVE, TM, VO (municipio)'!EF13,'[2]A, EVE, TM, VO (municipio)'!EG13,'[2]A, EVE, TM, VO (municipio)'!EH13,'[2]A, EVE, TM, VO (municipio)'!EI13,'[2]A, EVE, TM, VO (municipio)'!EJ13)</f>
        <v>14931.451999999997</v>
      </c>
      <c r="L55" s="12">
        <f>SUM('[2]A, EVE, TM, VO (municipio)'!ED14,'[2]A, EVE, TM, VO (municipio)'!EE14,'[2]A, EVE, TM, VO (municipio)'!EF14,'[2]A, EVE, TM, VO (municipio)'!EG14,'[2]A, EVE, TM, VO (municipio)'!EH14,'[2]A, EVE, TM, VO (municipio)'!EI14,'[2]A, EVE, TM, VO (municipio)'!EJ14)</f>
        <v>464.69299999999998</v>
      </c>
      <c r="M55" s="12">
        <f>SUM('[2]A, EVE, TM, VO (municipio)'!ED15,'[2]A, EVE, TM, VO (municipio)'!EE15,'[2]A, EVE, TM, VO (municipio)'!EF15,'[2]A, EVE, TM, VO (municipio)'!EG15,'[2]A, EVE, TM, VO (municipio)'!EH15,'[2]A, EVE, TM, VO (municipio)'!EI15,'[2]A, EVE, TM, VO (municipio)'!EJ15)</f>
        <v>45533.3</v>
      </c>
      <c r="N55" s="46">
        <f>SUM('[2]A, EVE, TM, VO (municipio)'!ED17,'[2]A, EVE, TM, VO (municipio)'!EE17,'[2]A, EVE, TM, VO (municipio)'!EF17,'[2]A, EVE, TM, VO (municipio)'!EG17,'[2]A, EVE, TM, VO (municipio)'!EH17,'[2]A, EVE, TM, VO (municipio)'!EI17,'[2]A, EVE, TM, VO (municipio)'!EJ17)</f>
        <v>8140.6823053454264</v>
      </c>
      <c r="O55" s="46">
        <f>SUM('[2]A, EVE, TM, VO (municipio)'!ED19,'[2]A, EVE, TM, VO (municipio)'!EE19,'[2]A, EVE, TM, VO (municipio)'!EF19,'[2]A, EVE, TM, VO (municipio)'!EG19,'[2]A, EVE, TM, VO (municipio)'!EH19,'[2]A, EVE, TM, VO (municipio)'!EI19,'[2]A, EVE, TM, VO (municipio)'!EJ19)</f>
        <v>2332.79</v>
      </c>
      <c r="P55" s="46">
        <f>SUM('[2]A, EVE, TM, VO (municipio)'!ED21,'[2]A, EVE, TM, VO (municipio)'!EE21,'[2]A, EVE, TM, VO (municipio)'!EF21,'[2]A, EVE, TM, VO (municipio)'!EG21,'[2]A, EVE, TM, VO (municipio)'!EH21,'[2]A, EVE, TM, VO (municipio)'!EI21,'[2]A, EVE, TM, VO (municipio)'!EJ21)</f>
        <v>3149.1490000000003</v>
      </c>
      <c r="Q55" s="47">
        <f>SUM('[2]A, EVE, TM, VO (municipio)'!ED22,'[2]A, EVE, TM, VO (municipio)'!EE22,'[2]A, EVE, TM, VO (municipio)'!EF22,'[2]A, EVE, TM, VO (municipio)'!EG22,'[2]A, EVE, TM, VO (municipio)'!EH22,'[2]A, EVE, TM, VO (municipio)'!EI22,'[2]A, EVE, TM, VO (municipio)'!EJ22)</f>
        <v>7165.8499999999995</v>
      </c>
      <c r="R55" s="47">
        <f>SUM('[2]A, EVE, TM, VO (municipio)'!ED18,'[2]A, EVE, TM, VO (municipio)'!EE18,'[2]A, EVE, TM, VO (municipio)'!EF18,'[2]A, EVE, TM, VO (municipio)'!EG18,'[2]A, EVE, TM, VO (municipio)'!EH18,'[2]A, EVE, TM, VO (municipio)'!EI18,'[2]A, EVE, TM, VO (municipio)'!EJ18)</f>
        <v>1539.0945000000004</v>
      </c>
      <c r="S55" s="47">
        <f>SUM('[2]A, EVE, TM, VO (municipio)'!ED23,'[2]A, EVE, TM, VO (municipio)'!EE23,'[2]A, EVE, TM, VO (municipio)'!EF23,'[2]A, EVE, TM, VO (municipio)'!EG23,'[2]A, EVE, TM, VO (municipio)'!EH23,'[2]A, EVE, TM, VO (municipio)'!EI23,'[2]A, EVE, TM, VO (municipio)'!EJ23)</f>
        <v>7611.8399999999992</v>
      </c>
      <c r="T55" s="12">
        <f>SUM('[2]A, EVE, TM, VO (municipio)'!ED24,'[2]A, EVE, TM, VO (municipio)'!EE24,'[2]A, EVE, TM, VO (municipio)'!EF24,'[2]A, EVE, TM, VO (municipio)'!EG24,'[2]A, EVE, TM, VO (municipio)'!EH24,'[2]A, EVE, TM, VO (municipio)'!EI24,'[2]A, EVE, TM, VO (municipio)'!EJ24)</f>
        <v>223774.21176047265</v>
      </c>
      <c r="U55" s="12">
        <f>SUM('[2]A, EVE, TM, VO (municipio)'!ED25,'[2]A, EVE, TM, VO (municipio)'!EE25,'[2]A, EVE, TM, VO (municipio)'!EF25,'[2]A, EVE, TM, VO (municipio)'!EG25,'[2]A, EVE, TM, VO (municipio)'!EH25,'[2]A, EVE, TM, VO (municipio)'!EI25,'[2]A, EVE, TM, VO (municipio)'!EJ25)</f>
        <v>878.3900000000001</v>
      </c>
      <c r="V55" s="12">
        <f>SUM('[2]A, EVE, TM, VO (municipio)'!ED26,'[2]A, EVE, TM, VO (municipio)'!EE26,'[2]A, EVE, TM, VO (municipio)'!EF26,'[2]A, EVE, TM, VO (municipio)'!EG26,'[2]A, EVE, TM, VO (municipio)'!EH26,'[2]A, EVE, TM, VO (municipio)'!EI26,'[2]A, EVE, TM, VO (municipio)'!EJ26)</f>
        <v>4350.72</v>
      </c>
      <c r="W55" s="46">
        <f>SUM('[2]A, EVE, TM, VO (municipio)'!ED27,'[2]A, EVE, TM, VO (municipio)'!EE27,'[2]A, EVE, TM, VO (municipio)'!EF27,'[2]A, EVE, TM, VO (municipio)'!EG27,'[2]A, EVE, TM, VO (municipio)'!EH27,'[2]A, EVE, TM, VO (municipio)'!EI27,'[2]A, EVE, TM, VO (municipio)'!EJ27)</f>
        <v>1537.12</v>
      </c>
      <c r="X55" s="12">
        <f>SUM('[2]A, EVE, TM, VO (municipio)'!ED28,'[2]A, EVE, TM, VO (municipio)'!EE28,'[2]A, EVE, TM, VO (municipio)'!EF28,'[2]A, EVE, TM, VO (municipio)'!EG28,'[2]A, EVE, TM, VO (municipio)'!EH28,'[2]A, EVE, TM, VO (municipio)'!EI28,'[2]A, EVE, TM, VO (municipio)'!EJ28)</f>
        <v>57523.610000000008</v>
      </c>
      <c r="Y55" s="12">
        <f>SUM('[2]A, EVE, TM, VO (municipio)'!ED20,'[2]A, EVE, TM, VO (municipio)'!EE20,'[2]A, EVE, TM, VO (municipio)'!EF20,'[2]A, EVE, TM, VO (municipio)'!EG20,'[2]A, EVE, TM, VO (municipio)'!EH20,'[2]A, EVE, TM, VO (municipio)'!EI20,'[2]A, EVE, TM, VO (municipio)'!EJ20)</f>
        <v>18082.603999999996</v>
      </c>
      <c r="Z55" s="67"/>
      <c r="AA55" s="127">
        <f>SUM('[2]A, EVE, TM, VO (municipio)'!ED29,'[2]A, EVE, TM, VO (municipio)'!EE29,'[2]A, EVE, TM, VO (municipio)'!EF29,'[2]A, EVE, TM, VO (municipio)'!EG29,'[2]A, EVE, TM, VO (municipio)'!EH29,'[2]A, EVE, TM, VO (municipio)'!EI29,'[2]A, EVE, TM, VO (municipio)'!EJ29)</f>
        <v>6809.66</v>
      </c>
      <c r="AB55" s="59"/>
      <c r="AC55" s="108"/>
      <c r="AD55" s="109">
        <f t="shared" si="3"/>
        <v>499043.7725658181</v>
      </c>
      <c r="AE55" s="53"/>
      <c r="AH55" s="59"/>
      <c r="AI55" s="48"/>
    </row>
    <row r="56" spans="1:41" x14ac:dyDescent="0.35">
      <c r="A56" s="139" t="s">
        <v>39</v>
      </c>
      <c r="B56" s="9" t="s">
        <v>29</v>
      </c>
      <c r="C56" s="67"/>
      <c r="D56" s="46">
        <f>'[2]A, EVE, TM, VO (municipio)'!EK7</f>
        <v>228.01100000000002</v>
      </c>
      <c r="E56" s="67"/>
      <c r="F56" s="46">
        <f>'[2]A, EVE, TM, VO (municipio)'!EK9</f>
        <v>0.52</v>
      </c>
      <c r="G56" s="46">
        <f>'[2]A, EVE, TM, VO (municipio)'!EK10</f>
        <v>10.72</v>
      </c>
      <c r="H56" s="46">
        <f>'[2]A, EVE, TM, VO (municipio)'!EK11</f>
        <v>17.34</v>
      </c>
      <c r="I56" s="46">
        <f>'[2]A, EVE, TM, VO (municipio)'!EK16</f>
        <v>181.85999999999999</v>
      </c>
      <c r="J56" s="67"/>
      <c r="K56" s="46">
        <f>'[2]A, EVE, TM, VO (municipio)'!EK13</f>
        <v>34.559999999999995</v>
      </c>
      <c r="L56" s="67"/>
      <c r="M56" s="12">
        <f>'[2]A, EVE, TM, VO (municipio)'!EK15</f>
        <v>90.080000000000013</v>
      </c>
      <c r="N56" s="46">
        <f>'[2]A, EVE, TM, VO (municipio)'!EK17</f>
        <v>115.50320000000001</v>
      </c>
      <c r="O56" s="67"/>
      <c r="P56" s="46">
        <f>'[2]A, EVE, TM, VO (municipio)'!EK21</f>
        <v>102.50950000000002</v>
      </c>
      <c r="Q56" s="67"/>
      <c r="R56" s="67"/>
      <c r="S56" s="14">
        <f>'[2]A, EVE, TM, VO (municipio)'!EK23</f>
        <v>26.44</v>
      </c>
      <c r="T56" s="67"/>
      <c r="U56" s="12">
        <f>'[2]A, EVE, TM, VO (municipio)'!EK25</f>
        <v>179.8</v>
      </c>
      <c r="V56" s="67"/>
      <c r="W56" s="46">
        <f>'[2]A, EVE, TM, VO (municipio)'!EK27</f>
        <v>240.60000000000002</v>
      </c>
      <c r="X56" s="12">
        <f>'[2]A, EVE, TM, VO (municipio)'!EK28</f>
        <v>233.45699999999997</v>
      </c>
      <c r="Y56" s="67"/>
      <c r="Z56" s="67"/>
      <c r="AA56" s="147">
        <f>'[2]A, EVE, TM, VO (municipio)'!EK29</f>
        <v>28.779999999999998</v>
      </c>
      <c r="AB56" s="59"/>
      <c r="AC56" s="108"/>
      <c r="AD56" s="109">
        <f t="shared" si="3"/>
        <v>1461.4007000000001</v>
      </c>
      <c r="AE56" s="53"/>
      <c r="AH56" s="59"/>
      <c r="AI56" s="48"/>
    </row>
    <row r="57" spans="1:41" x14ac:dyDescent="0.35">
      <c r="A57" s="144" t="s">
        <v>41</v>
      </c>
      <c r="B57" s="9" t="s">
        <v>29</v>
      </c>
      <c r="C57" s="67"/>
      <c r="D57" s="67"/>
      <c r="E57" s="67"/>
      <c r="F57" s="67"/>
      <c r="G57" s="67"/>
      <c r="H57" s="46">
        <f>'[2]A, EVE, TM, VO (municipio)'!EP11</f>
        <v>134.59999999999997</v>
      </c>
      <c r="I57" s="67"/>
      <c r="J57" s="67"/>
      <c r="K57" s="67"/>
      <c r="L57" s="67"/>
      <c r="M57" s="67"/>
      <c r="N57" s="67"/>
      <c r="O57" s="67"/>
      <c r="P57" s="46">
        <f>'[2]A, EVE, TM, VO (municipio)'!EP21</f>
        <v>35.897000000000006</v>
      </c>
      <c r="Q57" s="67"/>
      <c r="R57" s="67"/>
      <c r="S57" s="67"/>
      <c r="T57" s="67"/>
      <c r="U57" s="12">
        <f>'[2]A, EVE, TM, VO (municipio)'!EP25</f>
        <v>146.505</v>
      </c>
      <c r="V57" s="67"/>
      <c r="W57" s="67"/>
      <c r="X57" s="67"/>
      <c r="Y57" s="76">
        <f>'[2]A, EVE, TM, VO (municipio)'!EP20</f>
        <v>0.18</v>
      </c>
      <c r="Z57" s="67"/>
      <c r="AA57" s="146"/>
      <c r="AB57" s="59"/>
      <c r="AC57" s="108"/>
      <c r="AD57" s="109">
        <f t="shared" si="3"/>
        <v>317.18199999999996</v>
      </c>
      <c r="AE57" s="53"/>
      <c r="AH57" s="59"/>
      <c r="AI57" s="48"/>
    </row>
    <row r="58" spans="1:41" x14ac:dyDescent="0.35">
      <c r="A58" s="139" t="s">
        <v>40</v>
      </c>
      <c r="B58" s="9" t="s">
        <v>29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14">
        <f>'[2]A, EVE, TM, VO (municipio)'!EM21</f>
        <v>272.64</v>
      </c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146"/>
      <c r="AB58" s="59"/>
      <c r="AC58" s="108"/>
      <c r="AD58" s="109">
        <f t="shared" si="3"/>
        <v>272.64</v>
      </c>
      <c r="AE58" s="53"/>
      <c r="AH58" s="59"/>
      <c r="AI58" s="48"/>
    </row>
    <row r="59" spans="1:41" ht="21.5" thickBot="1" x14ac:dyDescent="0.4">
      <c r="A59" s="148" t="s">
        <v>42</v>
      </c>
      <c r="B59" s="24" t="s">
        <v>29</v>
      </c>
      <c r="C59" s="77"/>
      <c r="D59" s="77"/>
      <c r="E59" s="25">
        <f>'[2]A, EVE, TM, VO (municipio)'!EU8</f>
        <v>134.864</v>
      </c>
      <c r="F59" s="77"/>
      <c r="G59" s="77"/>
      <c r="H59" s="25">
        <f>'[2]A, EVE, TM, VO (municipio)'!EU11</f>
        <v>586.05999999999995</v>
      </c>
      <c r="I59" s="25">
        <f>'[2]A, EVE, TM, VO (municipio)'!EU16</f>
        <v>70.64</v>
      </c>
      <c r="J59" s="77"/>
      <c r="K59" s="77"/>
      <c r="L59" s="77"/>
      <c r="M59" s="77"/>
      <c r="N59" s="77"/>
      <c r="O59" s="77"/>
      <c r="P59" s="25">
        <f>'[2]A, EVE, TM, VO (municipio)'!EU21</f>
        <v>540</v>
      </c>
      <c r="Q59" s="77"/>
      <c r="R59" s="25">
        <f>'[2]A, EVE, TM, VO (municipio)'!EU18</f>
        <v>481.16</v>
      </c>
      <c r="S59" s="77"/>
      <c r="T59" s="28">
        <f>'[2]A, EVE, TM, VO (municipio)'!EU24</f>
        <v>5.2999999999999989</v>
      </c>
      <c r="U59" s="25">
        <f>'[2]A, EVE, TM, VO (municipio)'!EU25</f>
        <v>198.78</v>
      </c>
      <c r="V59" s="77"/>
      <c r="W59" s="77"/>
      <c r="X59" s="77"/>
      <c r="Y59" s="77"/>
      <c r="Z59" s="77"/>
      <c r="AA59" s="103"/>
      <c r="AB59" s="59"/>
      <c r="AC59" s="110"/>
      <c r="AD59" s="111">
        <f t="shared" si="3"/>
        <v>2016.8039999999999</v>
      </c>
      <c r="AE59" s="53"/>
      <c r="AH59" s="59"/>
      <c r="AI59" s="48"/>
    </row>
    <row r="60" spans="1:41" ht="20" x14ac:dyDescent="0.35">
      <c r="A60" s="125" t="s">
        <v>52</v>
      </c>
      <c r="B60" s="13" t="s">
        <v>29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10">
        <f>'[2]Cálculo Infra-Estruturas'!V121</f>
        <v>5875.66</v>
      </c>
      <c r="N60" s="78"/>
      <c r="O60" s="78"/>
      <c r="P60" s="78"/>
      <c r="Q60" s="78"/>
      <c r="R60" s="78"/>
      <c r="S60" s="78"/>
      <c r="T60" s="78"/>
      <c r="U60" s="79"/>
      <c r="V60" s="78"/>
      <c r="W60" s="78"/>
      <c r="X60" s="10">
        <f>'[2]Cálculo Infra-Estruturas'!V122+'[2]Cálculo Infra-Estruturas'!Z122+'[2]Cálculo Infra-Estruturas'!K281+'[2]Cálculo Infra-Estruturas'!L281</f>
        <v>8549.74</v>
      </c>
      <c r="Y60" s="78"/>
      <c r="Z60" s="67"/>
      <c r="AA60" s="126">
        <f>'[2]Cálculo Infra-Estruturas'!V123</f>
        <v>796.005</v>
      </c>
      <c r="AB60" s="11"/>
      <c r="AC60" s="106">
        <f t="shared" si="9"/>
        <v>15221.404999999999</v>
      </c>
      <c r="AD60" s="107">
        <f t="shared" si="3"/>
        <v>14425.4</v>
      </c>
      <c r="AH60" s="48"/>
      <c r="AI60" s="48"/>
    </row>
    <row r="61" spans="1:41" ht="20" x14ac:dyDescent="0.35">
      <c r="A61" s="149" t="s">
        <v>53</v>
      </c>
      <c r="B61" s="9" t="s">
        <v>29</v>
      </c>
      <c r="C61" s="46">
        <f>SUM('[2]Cálculo Infra-Estruturas'!D203:I203,'[2]Cálculo Infra-Estruturas'!D244:I244)</f>
        <v>604.80000000000007</v>
      </c>
      <c r="D61" s="46">
        <f>SUM('[2]Cálculo Infra-Estruturas'!D238:I238,'[2]Cálculo Infra-Estruturas'!D194:I195)</f>
        <v>1343.3899999999999</v>
      </c>
      <c r="E61" s="46">
        <f>SUM('[2]Cálculo Infra-Estruturas'!D197:I197)</f>
        <v>351.04</v>
      </c>
      <c r="F61" s="67"/>
      <c r="G61" s="67"/>
      <c r="H61" s="46">
        <f>SUM('[2]Cálculo Infra-Estruturas'!D181:I181)</f>
        <v>2429.44</v>
      </c>
      <c r="I61" s="46">
        <f>SUM('[2]Cálculo Infra-Estruturas'!D241:I241)</f>
        <v>133.13999999999999</v>
      </c>
      <c r="J61" s="67"/>
      <c r="K61" s="46">
        <f>SUM('[2]Cálculo Infra-Estruturas'!D188:I189)</f>
        <v>9878.3399999999983</v>
      </c>
      <c r="L61" s="46">
        <f>SUM('[2]Cálculo Infra-Estruturas'!D199:I199)</f>
        <v>1087.24</v>
      </c>
      <c r="M61" s="67"/>
      <c r="N61" s="46">
        <f>SUM('[2]Cálculo Infra-Estruturas'!D242:I242)</f>
        <v>1210.58</v>
      </c>
      <c r="O61" s="46">
        <f>SUM('[2]Cálculo Infra-Estruturas'!D190:I190)</f>
        <v>2490.5320000000002</v>
      </c>
      <c r="P61" s="46">
        <f>SUM('[2]Cálculo Infra-Estruturas'!D240:I240)</f>
        <v>2385.52</v>
      </c>
      <c r="Q61" s="67"/>
      <c r="R61" s="47">
        <f>SUM('[2]Cálculo Infra-Estruturas'!D186:I186)</f>
        <v>2447.96</v>
      </c>
      <c r="S61" s="47">
        <f>SUM('[2]Cálculo Infra-Estruturas'!D185:I185)</f>
        <v>942.43999999999994</v>
      </c>
      <c r="T61" s="49">
        <f>SUM('[2]Cálculo Infra-Estruturas'!D239:I239,'[2]Cálculo Infra-Estruturas'!D191:I191)</f>
        <v>2727.8939999999998</v>
      </c>
      <c r="U61" s="78"/>
      <c r="V61" s="46">
        <f>SUM('[2]Cálculo Infra-Estruturas'!D187:I187)</f>
        <v>3098.2200000000003</v>
      </c>
      <c r="W61" s="67"/>
      <c r="X61" s="67"/>
      <c r="Y61" s="46">
        <f>SUM('[2]Cálculo Infra-Estruturas'!D182:I182)</f>
        <v>1139.1200000000001</v>
      </c>
      <c r="Z61" s="67"/>
      <c r="AA61" s="146"/>
      <c r="AB61" s="11"/>
      <c r="AC61" s="108">
        <f t="shared" si="9"/>
        <v>32269.655999999995</v>
      </c>
      <c r="AD61" s="109">
        <f t="shared" si="3"/>
        <v>32269.655999999995</v>
      </c>
      <c r="AE61" s="71"/>
      <c r="AK61" s="61"/>
      <c r="AL61" s="61"/>
      <c r="AM61" s="61"/>
      <c r="AN61" s="61"/>
      <c r="AO61" s="61"/>
    </row>
    <row r="62" spans="1:41" ht="20" x14ac:dyDescent="0.35">
      <c r="A62" s="149" t="s">
        <v>54</v>
      </c>
      <c r="B62" s="9" t="s">
        <v>29</v>
      </c>
      <c r="C62" s="46">
        <f>'[2]Retomados (T3+S5)'!N22</f>
        <v>24758.519999999997</v>
      </c>
      <c r="D62" s="46">
        <f>'[2]Retomados (T3+S5)'!N32</f>
        <v>14963.113000000003</v>
      </c>
      <c r="E62" s="46">
        <f>'[2]Retomados (T3+S5)'!N40</f>
        <v>4383.5810000000001</v>
      </c>
      <c r="F62" s="46">
        <f>'[2]Retomados (T3+S5)'!N47</f>
        <v>3772.0400000000004</v>
      </c>
      <c r="G62" s="46">
        <f>'[2]Retomados (T3+S5)'!N53</f>
        <v>592.61999999999989</v>
      </c>
      <c r="H62" s="46">
        <f>'[2]Retomados (T3+S5)'!N60</f>
        <v>6086.78</v>
      </c>
      <c r="I62" s="46">
        <f>'[2]Retomados (T3+S5)'!N146</f>
        <v>6413.01</v>
      </c>
      <c r="J62" s="67"/>
      <c r="K62" s="46">
        <f>'[2]Retomados (T3+S5)'!N104</f>
        <v>14317.653</v>
      </c>
      <c r="L62" s="46">
        <f>'[2]Retomados (T3+S5)'!N117</f>
        <v>4360.26</v>
      </c>
      <c r="M62" s="46">
        <f>'[2]Retomados (T3+S5)'!N126</f>
        <v>6511.5910000000003</v>
      </c>
      <c r="N62" s="46">
        <f>'[2]Retomados (T3+S5)'!N155</f>
        <v>3594.7200000000003</v>
      </c>
      <c r="O62" s="46">
        <f>'[2]Retomados (T3+S5)'!N184</f>
        <v>2621.9389999999999</v>
      </c>
      <c r="P62" s="46">
        <f>'[2]Retomados (T3+S5)'!N231</f>
        <v>7411.76</v>
      </c>
      <c r="Q62" s="46">
        <f>'[2]Retomados (T3+S5)'!N238</f>
        <v>5036.8640000000005</v>
      </c>
      <c r="R62" s="46">
        <f>'[2]Retomados (T3+S5)'!N169</f>
        <v>1390.9071999999999</v>
      </c>
      <c r="S62" s="46">
        <f>'[2]Retomados (T3+S5)'!N241</f>
        <v>7317.5599999999995</v>
      </c>
      <c r="T62" s="46">
        <f>'[2]Retomados (T3+S5)'!N246</f>
        <v>10304.913</v>
      </c>
      <c r="U62" s="46">
        <f>'[2]Retomados (T3+S5)'!N272</f>
        <v>12440.502</v>
      </c>
      <c r="V62" s="46">
        <f>'[2]Retomados (T3+S5)'!N279</f>
        <v>6090.7489999999998</v>
      </c>
      <c r="W62" s="46">
        <f>'[2]Retomados (T3+S5)'!N286</f>
        <v>1263.55</v>
      </c>
      <c r="X62" s="46">
        <f>SUM('[2]Retomados (T3+S5)'!AG306,'[2]Retomados (T3+S5)'!AH306,'[2]Retomados (T3+S5)'!AI306,'[2]Retomados (T3+S5)'!AJ306)</f>
        <v>44866.197049755472</v>
      </c>
      <c r="Y62" s="46">
        <f>SUM('[2]Retomados (T3+S5)'!AG220,'[2]Retomados (T3+S5)'!AH220,'[2]Retomados (T3+S5)'!AI220,'[2]Retomados (T3+S5)'!AJ220)</f>
        <v>15019.668</v>
      </c>
      <c r="Z62" s="46">
        <f>'[2]Retomados (T3+S5)'!N319</f>
        <v>19179.653000000002</v>
      </c>
      <c r="AA62" s="141">
        <f>'[2]Retomados (T3+S5)'!N318</f>
        <v>5645.3600000000006</v>
      </c>
      <c r="AB62" s="11"/>
      <c r="AC62" s="108">
        <f t="shared" si="9"/>
        <v>228343.51024975546</v>
      </c>
      <c r="AD62" s="109">
        <f t="shared" si="3"/>
        <v>203518.49724975548</v>
      </c>
      <c r="AK62" s="61"/>
      <c r="AL62" s="61"/>
      <c r="AM62" s="61"/>
      <c r="AN62" s="61"/>
      <c r="AO62" s="61"/>
    </row>
    <row r="63" spans="1:41" x14ac:dyDescent="0.35">
      <c r="A63" s="149" t="s">
        <v>55</v>
      </c>
      <c r="B63" s="9" t="s">
        <v>29</v>
      </c>
      <c r="C63" s="46">
        <f>SUM('[2]Cálculo Infra-Estruturas'!B292:Z292)</f>
        <v>11891.284000000003</v>
      </c>
      <c r="D63" s="14">
        <f>SUM('[2]Cálculo Infra-Estruturas'!B293:Z293)</f>
        <v>9251.987000000001</v>
      </c>
      <c r="E63" s="14">
        <f>SUM('[2]Cálculo Infra-Estruturas'!B294:Z294)</f>
        <v>467.73</v>
      </c>
      <c r="F63" s="14">
        <f>SUM('[2]Cálculo Infra-Estruturas'!B295:Z295)</f>
        <v>3897.7999999999993</v>
      </c>
      <c r="G63" s="14">
        <f>SUM('[2]Cálculo Infra-Estruturas'!B296:Z296)</f>
        <v>7433.2399999999989</v>
      </c>
      <c r="H63" s="14">
        <f>SUM('[2]Cálculo Infra-Estruturas'!B297:Z297)</f>
        <v>7456.5320000000002</v>
      </c>
      <c r="I63" s="14">
        <f>SUM('[2]Cálculo Infra-Estruturas'!B302:Z302)</f>
        <v>5240.612000000001</v>
      </c>
      <c r="J63" s="14">
        <f>SUM('[2]Cálculo Infra-Estruturas'!B298:Z298)</f>
        <v>54650.84</v>
      </c>
      <c r="K63" s="14">
        <f>SUM('[2]Cálculo Infra-Estruturas'!B299:Z299)</f>
        <v>14968.177</v>
      </c>
      <c r="L63" s="14">
        <f>SUM('[2]Cálculo Infra-Estruturas'!B300:Z300)</f>
        <v>309.012</v>
      </c>
      <c r="M63" s="46">
        <f>SUM('[2]Cálculo Infra-Estruturas'!B301:Z301)</f>
        <v>45845.479999999996</v>
      </c>
      <c r="N63" s="14">
        <f>SUM('[2]Cálculo Infra-Estruturas'!B303:Z303)</f>
        <v>8391.1853053454251</v>
      </c>
      <c r="O63" s="14">
        <f>SUM('[2]Cálculo Infra-Estruturas'!B305:Z305)</f>
        <v>2326.2860000000001</v>
      </c>
      <c r="P63" s="14">
        <f>SUM('[2]Cálculo Infra-Estruturas'!B307:Z307)</f>
        <v>3581.57</v>
      </c>
      <c r="Q63" s="14">
        <f>SUM('[2]Cálculo Infra-Estruturas'!B308:Z308)</f>
        <v>7227.2499999999991</v>
      </c>
      <c r="R63" s="14">
        <f>SUM('[2]Cálculo Infra-Estruturas'!B304:Z304)</f>
        <v>2056.0309999999999</v>
      </c>
      <c r="S63" s="14">
        <f>SUM('[2]Cálculo Infra-Estruturas'!B309:Z309)</f>
        <v>7639.72</v>
      </c>
      <c r="T63" s="14">
        <f>SUM('[2]Cálculo Infra-Estruturas'!B310:Z310)</f>
        <v>214355.8</v>
      </c>
      <c r="U63" s="14">
        <f>SUM('[2]Cálculo Infra-Estruturas'!B311:Z311)</f>
        <v>643.57999999999993</v>
      </c>
      <c r="V63" s="14">
        <f>SUM('[2]Cálculo Infra-Estruturas'!B312:Z312)</f>
        <v>4369.42</v>
      </c>
      <c r="W63" s="14">
        <f>SUM('[2]Cálculo Infra-Estruturas'!B313:Z313)</f>
        <v>1858.4</v>
      </c>
      <c r="X63" s="46">
        <f>SUM('[2]Cálculo Infra-Estruturas'!B314:Z314)</f>
        <v>57712.008999999998</v>
      </c>
      <c r="Y63" s="14">
        <f>SUM('[2]Cálculo Infra-Estruturas'!B306:Z306)</f>
        <v>17894.019999999997</v>
      </c>
      <c r="Z63" s="67"/>
      <c r="AA63" s="147">
        <f>SUM('[2]Cálculo Infra-Estruturas'!B318:Z318)</f>
        <v>5746.6640000000007</v>
      </c>
      <c r="AB63" s="11"/>
      <c r="AC63" s="108"/>
      <c r="AD63" s="109"/>
      <c r="AK63" s="61"/>
      <c r="AL63" s="61"/>
      <c r="AM63" s="61"/>
      <c r="AN63" s="61"/>
      <c r="AO63" s="61"/>
    </row>
    <row r="64" spans="1:41" ht="20" x14ac:dyDescent="0.35">
      <c r="A64" s="98" t="s">
        <v>56</v>
      </c>
      <c r="B64" s="9" t="s">
        <v>29</v>
      </c>
      <c r="C64" s="46">
        <f>'[2]Cálculo Infra-Estruturas'!W112+'[2]Cálculo Infra-Estruturas'!W111+'[2]Cálculo Infra-Estruturas'!W110</f>
        <v>3856.9399999999996</v>
      </c>
      <c r="D64" s="67"/>
      <c r="E64" s="67"/>
      <c r="F64" s="67"/>
      <c r="G64" s="67"/>
      <c r="H64" s="67"/>
      <c r="I64" s="67"/>
      <c r="J64" s="67"/>
      <c r="K64" s="67"/>
      <c r="L64" s="67"/>
      <c r="M64" s="12">
        <f>'[2]Cálculo Infra-Estruturas'!W108</f>
        <v>11134.11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12">
        <f>'[2]Cálculo Infra-Estruturas'!W109</f>
        <v>824.92</v>
      </c>
      <c r="Y64" s="67"/>
      <c r="Z64" s="67"/>
      <c r="AA64" s="146"/>
      <c r="AB64" s="11"/>
      <c r="AC64" s="108">
        <f t="shared" si="9"/>
        <v>15815.97</v>
      </c>
      <c r="AD64" s="109">
        <f t="shared" si="3"/>
        <v>15815.97</v>
      </c>
      <c r="AE64" s="11"/>
      <c r="AK64" s="61"/>
      <c r="AL64" s="61"/>
      <c r="AM64" s="61"/>
      <c r="AN64" s="61"/>
      <c r="AO64" s="61"/>
    </row>
    <row r="65" spans="1:41" ht="23.25" customHeight="1" x14ac:dyDescent="0.35">
      <c r="A65" s="98" t="s">
        <v>57</v>
      </c>
      <c r="B65" s="9" t="s">
        <v>29</v>
      </c>
      <c r="C65" s="46">
        <f>'[2]Cálculo Infra-Estruturas'!AS84</f>
        <v>124.18</v>
      </c>
      <c r="D65" s="46">
        <f>'[2]Cálculo Infra-Estruturas'!AS79+'[2]Cálculo Infra-Estruturas'!AS78</f>
        <v>8151.86</v>
      </c>
      <c r="E65" s="46">
        <f>'[2]Cálculo Infra-Estruturas'!AS81</f>
        <v>1073.74</v>
      </c>
      <c r="F65" s="67"/>
      <c r="G65" s="67"/>
      <c r="H65" s="67"/>
      <c r="I65" s="67"/>
      <c r="J65" s="67"/>
      <c r="K65" s="46">
        <f>'[2]Cálculo Infra-Estruturas'!AS72+'[2]Cálculo Infra-Estruturas'!AS73</f>
        <v>4030.4</v>
      </c>
      <c r="L65" s="14">
        <f>'[2]Cálculo Infra-Estruturas'!AS83</f>
        <v>1102.94</v>
      </c>
      <c r="M65" s="67"/>
      <c r="N65" s="67"/>
      <c r="O65" s="46">
        <f>'[2]Cálculo Infra-Estruturas'!AS75</f>
        <v>250.88</v>
      </c>
      <c r="P65" s="14">
        <f>'[2]Cálculo Infra-Estruturas'!AF96</f>
        <v>5985</v>
      </c>
      <c r="Q65" s="67"/>
      <c r="R65" s="46">
        <f>'[2]Cálculo Infra-Estruturas'!AS70</f>
        <v>2600</v>
      </c>
      <c r="S65" s="47">
        <f>'[2]Cálculo Infra-Estruturas'!AS69</f>
        <v>2010</v>
      </c>
      <c r="T65" s="49">
        <f>'[2]Cálculo Infra-Estruturas'!AS76</f>
        <v>8670.89</v>
      </c>
      <c r="U65" s="12">
        <f>'[2]Cálculo Infra-Estruturas'!AS80</f>
        <v>5356.8919999999998</v>
      </c>
      <c r="V65" s="46">
        <f>'[2]Cálculo Infra-Estruturas'!AS71</f>
        <v>725</v>
      </c>
      <c r="W65" s="67"/>
      <c r="X65" s="67"/>
      <c r="Y65" s="46">
        <f>'[2]Cálculo Infra-Estruturas'!AS67</f>
        <v>3931.57</v>
      </c>
      <c r="Z65" s="67"/>
      <c r="AA65" s="146"/>
      <c r="AB65" s="11"/>
      <c r="AC65" s="108">
        <f t="shared" si="9"/>
        <v>44013.351999999999</v>
      </c>
      <c r="AD65" s="109">
        <f t="shared" si="3"/>
        <v>44013.351999999999</v>
      </c>
      <c r="AE65" s="11"/>
      <c r="AF65" s="71"/>
      <c r="AK65" s="61"/>
      <c r="AL65" s="61"/>
      <c r="AM65" s="61"/>
      <c r="AN65" s="61"/>
      <c r="AO65" s="61"/>
    </row>
    <row r="66" spans="1:41" ht="20" x14ac:dyDescent="0.35">
      <c r="A66" s="98" t="s">
        <v>58</v>
      </c>
      <c r="B66" s="9" t="s">
        <v>29</v>
      </c>
      <c r="C66" s="67"/>
      <c r="D66" s="67"/>
      <c r="E66" s="46">
        <f>'[2]Cálculo Infra-Estruturas'!G271</f>
        <v>378.56</v>
      </c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146"/>
      <c r="AB66" s="11"/>
      <c r="AC66" s="108">
        <f t="shared" si="9"/>
        <v>378.56</v>
      </c>
      <c r="AD66" s="109">
        <f t="shared" si="3"/>
        <v>378.56</v>
      </c>
      <c r="AK66" s="61"/>
      <c r="AL66" s="61"/>
      <c r="AM66" s="61"/>
      <c r="AN66" s="61"/>
      <c r="AO66" s="61"/>
    </row>
    <row r="67" spans="1:41" ht="20.25" customHeight="1" thickBot="1" x14ac:dyDescent="0.4">
      <c r="A67" s="150" t="s">
        <v>59</v>
      </c>
      <c r="B67" s="24" t="s">
        <v>29</v>
      </c>
      <c r="C67" s="77"/>
      <c r="D67" s="77"/>
      <c r="E67" s="25">
        <f>'[2]Cálculo Infra-Estruturas'!J271</f>
        <v>298.12</v>
      </c>
      <c r="F67" s="77"/>
      <c r="G67" s="77"/>
      <c r="H67" s="77"/>
      <c r="I67" s="77"/>
      <c r="J67" s="77"/>
      <c r="K67" s="28">
        <f>'[2]Cálculo Infra-Estruturas'!J269+'[2]Cálculo Infra-Estruturas'!J270</f>
        <v>1151.3600000000001</v>
      </c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103"/>
      <c r="AB67" s="11"/>
      <c r="AC67" s="110">
        <f t="shared" si="9"/>
        <v>1449.48</v>
      </c>
      <c r="AD67" s="111">
        <f t="shared" si="3"/>
        <v>1449.48</v>
      </c>
    </row>
    <row r="68" spans="1:41" ht="8.25" customHeight="1" thickBot="1" x14ac:dyDescent="0.4">
      <c r="A68" s="80"/>
      <c r="B68" s="81"/>
      <c r="C68" s="73"/>
      <c r="D68" s="73"/>
      <c r="E68" s="73"/>
      <c r="F68" s="73"/>
      <c r="G68" s="73"/>
      <c r="H68" s="73"/>
      <c r="I68" s="73"/>
      <c r="J68" s="73"/>
      <c r="K68" s="82"/>
      <c r="L68" s="73"/>
      <c r="M68" s="82"/>
      <c r="N68" s="73"/>
      <c r="O68" s="73"/>
      <c r="P68" s="73"/>
      <c r="Q68" s="73"/>
      <c r="R68" s="73"/>
      <c r="S68" s="82"/>
      <c r="T68" s="82"/>
      <c r="U68" s="82"/>
      <c r="V68" s="73"/>
      <c r="W68" s="73"/>
      <c r="X68" s="82"/>
      <c r="Y68" s="73"/>
      <c r="Z68" s="83"/>
      <c r="AA68" s="82"/>
      <c r="AB68" s="11"/>
      <c r="AC68" s="116"/>
      <c r="AD68" s="116"/>
    </row>
    <row r="69" spans="1:41" x14ac:dyDescent="0.35">
      <c r="A69" s="94" t="s">
        <v>60</v>
      </c>
      <c r="B69" s="95" t="s">
        <v>29</v>
      </c>
      <c r="C69" s="96">
        <f>'[2]Retomados (T3+S5)'!AQ22</f>
        <v>14963.16</v>
      </c>
      <c r="D69" s="96">
        <f>'[2]Retomados (T3+S5)'!AQ32</f>
        <v>9043.66</v>
      </c>
      <c r="E69" s="96">
        <f>'[2]Retomados (T3+S5)'!AQ40</f>
        <v>1811.76</v>
      </c>
      <c r="F69" s="96">
        <f>'[2]Retomados (T3+S5)'!AQ47</f>
        <v>3727.2599999999993</v>
      </c>
      <c r="G69" s="96">
        <f>'[2]Retomados (T3+S5)'!AQ53</f>
        <v>400.44</v>
      </c>
      <c r="H69" s="96">
        <f>'[2]Retomados (T3+S5)'!AQ60</f>
        <v>7038.6</v>
      </c>
      <c r="I69" s="96">
        <f>'[2]Retomados (T3+S5)'!AQ146</f>
        <v>3473.44</v>
      </c>
      <c r="J69" s="96">
        <f>'[2]Retomados (T3+S5)'!AQ67</f>
        <v>1097.28</v>
      </c>
      <c r="K69" s="96">
        <f>'[2]Retomados (T3+S5)'!AQ104</f>
        <v>14802.54</v>
      </c>
      <c r="L69" s="96">
        <f>'[2]Retomados (T3+S5)'!AQ117</f>
        <v>1751.66</v>
      </c>
      <c r="M69" s="96">
        <f>'[2]Retomados (T3+S5)'!AQ126</f>
        <v>18368</v>
      </c>
      <c r="N69" s="96">
        <f>'[2]Retomados (T3+S5)'!AQ155</f>
        <v>1454.96</v>
      </c>
      <c r="O69" s="96">
        <f>'[2]Retomados (T3+S5)'!AQ184</f>
        <v>1892.66</v>
      </c>
      <c r="P69" s="96">
        <f>'[2]Retomados (T3+S5)'!AQ231</f>
        <v>2252.4</v>
      </c>
      <c r="Q69" s="96">
        <f>'[2]Retomados (T3+S5)'!AQ238</f>
        <v>5732.18</v>
      </c>
      <c r="R69" s="96">
        <f>'[2]Retomados (T3+S5)'!AQ169</f>
        <v>1247.04</v>
      </c>
      <c r="S69" s="96">
        <f>'[2]Retomados (T3+S5)'!AQ241</f>
        <v>6480.96</v>
      </c>
      <c r="T69" s="96">
        <f>'[2]Retomados (T3+S5)'!AQ246</f>
        <v>10310.24</v>
      </c>
      <c r="U69" s="96">
        <f>'[2]Retomados (T3+S5)'!AQ272</f>
        <v>3292.2599999999998</v>
      </c>
      <c r="V69" s="96">
        <f>'[2]Retomados (T3+S5)'!AQ279</f>
        <v>4074.54</v>
      </c>
      <c r="W69" s="96">
        <f>'[2]Retomados (T3+S5)'!AQ286</f>
        <v>1510.46</v>
      </c>
      <c r="X69" s="96">
        <f>'[2]Retomados (T3+S5)'!AQ306</f>
        <v>25014.58</v>
      </c>
      <c r="Y69" s="96">
        <f>'[2]Retomados (T3+S5)'!AQ220</f>
        <v>16235.5</v>
      </c>
      <c r="Z69" s="96">
        <f>'[2]DQR por Sistema'!F77</f>
        <v>3821.5059999999999</v>
      </c>
      <c r="AA69" s="97">
        <f>'[2]Retomados (T3+S5)'!AQ318</f>
        <v>5916.84</v>
      </c>
      <c r="AB69" s="22"/>
      <c r="AC69" s="117">
        <f>SUM(C69:AA69)</f>
        <v>165713.92600000001</v>
      </c>
      <c r="AD69" s="118">
        <f>SUM(C69:Y69)</f>
        <v>155975.58000000002</v>
      </c>
    </row>
    <row r="70" spans="1:41" x14ac:dyDescent="0.35">
      <c r="A70" s="98" t="s">
        <v>61</v>
      </c>
      <c r="B70" s="9" t="s">
        <v>29</v>
      </c>
      <c r="C70" s="84">
        <f>'[2]Retomados (T3+S5)'!AO22</f>
        <v>13098.683999999999</v>
      </c>
      <c r="D70" s="84">
        <f>'[2]Retomados (T3+S5)'!AO32</f>
        <v>10038.368000000002</v>
      </c>
      <c r="E70" s="84">
        <f>'[2]Retomados (T3+S5)'!AO40</f>
        <v>1926.5709999999999</v>
      </c>
      <c r="F70" s="84">
        <f>'[2]Retomados (T3+S5)'!AO47</f>
        <v>2567.48</v>
      </c>
      <c r="G70" s="84">
        <f>'[2]Retomados (T3+S5)'!AO53</f>
        <v>442.03999999999996</v>
      </c>
      <c r="H70" s="84">
        <f>'[2]Retomados (T3+S5)'!AO60</f>
        <v>4003.3199999999997</v>
      </c>
      <c r="I70" s="84">
        <f>'[2]Retomados (T3+S5)'!AO146</f>
        <v>3251.88</v>
      </c>
      <c r="J70" s="84">
        <f>'[2]Retomados (T3+S5)'!AO67</f>
        <v>1795.94</v>
      </c>
      <c r="K70" s="84">
        <f>'[2]Retomados (T3+S5)'!AO104</f>
        <v>9442.8799999999992</v>
      </c>
      <c r="L70" s="84">
        <f>'[2]Retomados (T3+S5)'!AO117</f>
        <v>2153.6000000000004</v>
      </c>
      <c r="M70" s="84">
        <f>'[2]Retomados (T3+S5)'!AO126</f>
        <v>15454.715</v>
      </c>
      <c r="N70" s="84">
        <f>'[2]Retomados (T3+S5)'!AO155</f>
        <v>1440.1</v>
      </c>
      <c r="O70" s="84">
        <f>'[2]Retomados (T3+S5)'!AO184</f>
        <v>2031.9870000000001</v>
      </c>
      <c r="P70" s="84">
        <f>'[2]Retomados (T3+S5)'!AO231</f>
        <v>3373.7</v>
      </c>
      <c r="Q70" s="84">
        <f>'[2]Retomados (T3+S5)'!AO238</f>
        <v>3882.6410000000001</v>
      </c>
      <c r="R70" s="84">
        <f>'[2]Retomados (T3+S5)'!AO169</f>
        <v>1032.2871999999998</v>
      </c>
      <c r="S70" s="84">
        <f>'[2]Retomados (T3+S5)'!AO241</f>
        <v>4870.01</v>
      </c>
      <c r="T70" s="84">
        <f>'[2]Retomados (T3+S5)'!AO246</f>
        <v>10721.432999999999</v>
      </c>
      <c r="U70" s="84">
        <f>'[2]Retomados (T3+S5)'!AO272</f>
        <v>4533.3220000000001</v>
      </c>
      <c r="V70" s="84">
        <f>'[2]Retomados (T3+S5)'!AO279</f>
        <v>4433.2699999999995</v>
      </c>
      <c r="W70" s="84">
        <f>'[2]Retomados (T3+S5)'!AO286</f>
        <v>891.60999999999979</v>
      </c>
      <c r="X70" s="84">
        <f>'[2]Retomados (T3+S5)'!AO306</f>
        <v>31878.999049755472</v>
      </c>
      <c r="Y70" s="84">
        <f>'[2]Retomados (T3+S5)'!AO220</f>
        <v>10386.416999999999</v>
      </c>
      <c r="Z70" s="84">
        <f>'[2]DQR por Sistema'!D77</f>
        <v>7009.8220000000001</v>
      </c>
      <c r="AA70" s="99">
        <f>'[2]Retomados (T3+S5)'!AO318</f>
        <v>3742.52</v>
      </c>
      <c r="AB70" s="22"/>
      <c r="AC70" s="108">
        <f t="shared" ref="AC70:AC72" si="14">SUM(C70:AA70)</f>
        <v>154403.59624975544</v>
      </c>
      <c r="AD70" s="109">
        <f t="shared" si="3"/>
        <v>143651.25424975547</v>
      </c>
    </row>
    <row r="71" spans="1:41" x14ac:dyDescent="0.35">
      <c r="A71" s="98" t="s">
        <v>62</v>
      </c>
      <c r="B71" s="9" t="s">
        <v>29</v>
      </c>
      <c r="C71" s="84">
        <f>'[2]Retomados (T3+S5)'!AP22</f>
        <v>5379.7400000000007</v>
      </c>
      <c r="D71" s="84">
        <f>'[2]Retomados (T3+S5)'!AP32</f>
        <v>4036.5350000000003</v>
      </c>
      <c r="E71" s="84">
        <f>'[2]Retomados (T3+S5)'!AP40</f>
        <v>794.06999999999994</v>
      </c>
      <c r="F71" s="84">
        <f>'[2]Retomados (T3+S5)'!AP47</f>
        <v>1204.5600000000002</v>
      </c>
      <c r="G71" s="84">
        <f>'[2]Retomados (T3+S5)'!AP53</f>
        <v>242.32</v>
      </c>
      <c r="H71" s="84">
        <f>'[2]Retomados (T3+S5)'!AP60</f>
        <v>2083.46</v>
      </c>
      <c r="I71" s="84">
        <f>'[2]Retomados (T3+S5)'!AP146</f>
        <v>1515.2900000000002</v>
      </c>
      <c r="J71" s="84">
        <f>'[2]Retomados (T3+S5)'!AP67</f>
        <v>358.84000000000003</v>
      </c>
      <c r="K71" s="84">
        <f>'[2]Retomados (T3+S5)'!AP104</f>
        <v>4874.7730000000001</v>
      </c>
      <c r="L71" s="84">
        <f>'[2]Retomados (T3+S5)'!AP117</f>
        <v>455</v>
      </c>
      <c r="M71" s="84">
        <f>'[2]Retomados (T3+S5)'!AP126</f>
        <v>6955.2610000000004</v>
      </c>
      <c r="N71" s="84">
        <f>'[2]Retomados (T3+S5)'!AP155</f>
        <v>770.66000000000008</v>
      </c>
      <c r="O71" s="84">
        <f>'[2]Retomados (T3+S5)'!AP184</f>
        <v>725.87199999999996</v>
      </c>
      <c r="P71" s="84">
        <f>'[2]Retomados (T3+S5)'!AP231</f>
        <v>4709.9400000000005</v>
      </c>
      <c r="Q71" s="84">
        <f>'[2]Retomados (T3+S5)'!AP238</f>
        <v>1371.8130000000001</v>
      </c>
      <c r="R71" s="84">
        <f>'[2]Retomados (T3+S5)'!AP169</f>
        <v>358.62</v>
      </c>
      <c r="S71" s="84">
        <f>'[2]Retomados (T3+S5)'!AP241</f>
        <v>2544.6499999999996</v>
      </c>
      <c r="T71" s="84">
        <f>'[2]Retomados (T3+S5)'!AP246</f>
        <v>5277.3299999999981</v>
      </c>
      <c r="U71" s="84">
        <f>'[2]Retomados (T3+S5)'!AP272</f>
        <v>2418.94</v>
      </c>
      <c r="V71" s="84">
        <f>'[2]Retomados (T3+S5)'!AP279</f>
        <v>1752.9389999999999</v>
      </c>
      <c r="W71" s="84">
        <f>'[2]Retomados (T3+S5)'!AP286</f>
        <v>378.98000000000008</v>
      </c>
      <c r="X71" s="84">
        <f>'[2]Retomados (T3+S5)'!AP306</f>
        <v>13449.637999999999</v>
      </c>
      <c r="Y71" s="84">
        <f>'[2]Retomados (T3+S5)'!AP220</f>
        <v>5116.3110000000006</v>
      </c>
      <c r="Z71" s="84">
        <f>'[2]DQR por Sistema'!E77</f>
        <v>7352.4250000000002</v>
      </c>
      <c r="AA71" s="99">
        <f>'[2]Retomados (T3+S5)'!AP318</f>
        <v>1604.7550000000001</v>
      </c>
      <c r="AB71" s="22"/>
      <c r="AC71" s="108">
        <f t="shared" si="14"/>
        <v>75732.722000000023</v>
      </c>
      <c r="AD71" s="109">
        <f t="shared" si="3"/>
        <v>66775.542000000016</v>
      </c>
    </row>
    <row r="72" spans="1:41" ht="15" thickBot="1" x14ac:dyDescent="0.4">
      <c r="A72" s="100" t="s">
        <v>63</v>
      </c>
      <c r="B72" s="24" t="s">
        <v>29</v>
      </c>
      <c r="C72" s="101">
        <f>'[2]Retomados (T3+S5)'!AR22</f>
        <v>2489.1800000000003</v>
      </c>
      <c r="D72" s="101">
        <f>'[2]Retomados (T3+S5)'!AR32</f>
        <v>196.4</v>
      </c>
      <c r="E72" s="101">
        <f>'[2]Retomados (T3+S5)'!AR40</f>
        <v>140.62</v>
      </c>
      <c r="F72" s="101">
        <f>'[2]Retomados (T3+S5)'!AR47</f>
        <v>37.520000000000003</v>
      </c>
      <c r="G72" s="101"/>
      <c r="H72" s="77"/>
      <c r="I72" s="101">
        <f>'[2]Retomados (T3+S5)'!AR146</f>
        <v>138.86000000000001</v>
      </c>
      <c r="J72" s="77"/>
      <c r="K72" s="101">
        <f>'[2]Retomados (T3+S5)'!AR104</f>
        <v>77.11999999999999</v>
      </c>
      <c r="L72" s="101">
        <f>'[2]Retomados (T3+S5)'!AR117</f>
        <v>256.48</v>
      </c>
      <c r="M72" s="101">
        <f>'[2]Retomados (T3+S5)'!AR126</f>
        <v>8958.1</v>
      </c>
      <c r="N72" s="101">
        <f>'[2]Retomados (T3+S5)'!AR155</f>
        <v>220.88</v>
      </c>
      <c r="O72" s="101">
        <f>'[2]Retomados (T3+S5)'!AR184</f>
        <v>74</v>
      </c>
      <c r="P72" s="101">
        <f>'[2]Retomados (T3+S5)'!AR231</f>
        <v>519.21</v>
      </c>
      <c r="Q72" s="77"/>
      <c r="R72" s="101">
        <f>'[2]Retomados (T3+S5)'!AR169</f>
        <v>286.74</v>
      </c>
      <c r="S72" s="101">
        <f>'[2]Retomados (T3+S5)'!AR241</f>
        <v>1016.39</v>
      </c>
      <c r="T72" s="101">
        <f>'[2]Retomados (T3+S5)'!AR246</f>
        <v>77.52000000000001</v>
      </c>
      <c r="U72" s="77"/>
      <c r="V72" s="101">
        <f>'[2]Retomados (T3+S5)'!AR279</f>
        <v>156.44</v>
      </c>
      <c r="W72" s="101">
        <f>'[2]Retomados (T3+S5)'!AR286</f>
        <v>301.65999999999997</v>
      </c>
      <c r="X72" s="101">
        <f>'[2]Retomados (T3+S5)'!AR306</f>
        <v>2166.63</v>
      </c>
      <c r="Y72" s="101">
        <f>'[2]Retomados (T3+S5)'!AR220</f>
        <v>927.46</v>
      </c>
      <c r="Z72" s="102">
        <f>'[2]DQR por Sistema'!G77</f>
        <v>143.4</v>
      </c>
      <c r="AA72" s="103"/>
      <c r="AB72" s="22"/>
      <c r="AC72" s="110">
        <f t="shared" si="14"/>
        <v>18184.61</v>
      </c>
      <c r="AD72" s="111">
        <f t="shared" si="3"/>
        <v>18041.21</v>
      </c>
    </row>
    <row r="73" spans="1:41" x14ac:dyDescent="0.35">
      <c r="A73" s="85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61"/>
    </row>
    <row r="74" spans="1:41" x14ac:dyDescent="0.35">
      <c r="A74" s="85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61"/>
    </row>
    <row r="75" spans="1:41" x14ac:dyDescent="0.35">
      <c r="A75" s="85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61"/>
    </row>
    <row r="77" spans="1:41" x14ac:dyDescent="0.35">
      <c r="A77" s="2"/>
      <c r="B77" s="86"/>
      <c r="C77" s="87"/>
      <c r="D77" s="87"/>
      <c r="E77" s="88"/>
      <c r="F77" s="88"/>
    </row>
    <row r="78" spans="1:41" x14ac:dyDescent="0.35">
      <c r="A78" s="2"/>
      <c r="B78" s="89"/>
      <c r="C78" s="11"/>
      <c r="D78" s="90"/>
      <c r="E78" s="11"/>
      <c r="F78" s="11"/>
      <c r="K78" s="11"/>
    </row>
    <row r="79" spans="1:41" x14ac:dyDescent="0.35">
      <c r="A79" s="2"/>
      <c r="B79" s="89"/>
      <c r="C79" s="11"/>
      <c r="D79" s="90"/>
      <c r="E79" s="11"/>
      <c r="F79" s="11"/>
      <c r="K79" s="11"/>
    </row>
    <row r="80" spans="1:41" x14ac:dyDescent="0.35">
      <c r="A80" s="2"/>
      <c r="B80" s="89"/>
      <c r="C80" s="11"/>
      <c r="D80" s="90"/>
      <c r="E80" s="11"/>
      <c r="F80" s="11"/>
      <c r="K80" s="11"/>
    </row>
    <row r="81" spans="1:11" x14ac:dyDescent="0.35">
      <c r="A81" s="2"/>
      <c r="B81" s="89"/>
      <c r="C81" s="11"/>
      <c r="D81" s="90"/>
      <c r="E81" s="11"/>
      <c r="F81" s="11"/>
      <c r="K81" s="11"/>
    </row>
    <row r="82" spans="1:11" x14ac:dyDescent="0.35">
      <c r="A82" s="2"/>
      <c r="B82" s="89"/>
      <c r="C82" s="11"/>
      <c r="D82" s="90"/>
      <c r="E82" s="11"/>
      <c r="F82" s="11"/>
      <c r="K82" s="11"/>
    </row>
    <row r="83" spans="1:11" x14ac:dyDescent="0.35">
      <c r="A83" s="2"/>
      <c r="B83" s="89"/>
      <c r="C83" s="11"/>
      <c r="D83" s="90"/>
      <c r="E83" s="11"/>
      <c r="F83" s="11"/>
      <c r="K83" s="11"/>
    </row>
    <row r="84" spans="1:11" x14ac:dyDescent="0.35">
      <c r="A84" s="2"/>
      <c r="B84" s="89"/>
      <c r="C84" s="11"/>
      <c r="D84" s="90"/>
      <c r="E84" s="11"/>
      <c r="F84" s="11"/>
      <c r="K84" s="11"/>
    </row>
    <row r="85" spans="1:11" x14ac:dyDescent="0.35">
      <c r="A85" s="2"/>
      <c r="B85" s="89"/>
      <c r="C85" s="11"/>
      <c r="D85" s="90"/>
      <c r="E85" s="11"/>
      <c r="F85" s="11"/>
      <c r="K85" s="11"/>
    </row>
    <row r="86" spans="1:11" x14ac:dyDescent="0.35">
      <c r="A86" s="2"/>
      <c r="B86" s="89"/>
      <c r="C86" s="11"/>
      <c r="D86" s="90"/>
      <c r="E86" s="11"/>
      <c r="F86" s="11"/>
      <c r="K86" s="11"/>
    </row>
    <row r="87" spans="1:11" x14ac:dyDescent="0.35">
      <c r="A87" s="2"/>
      <c r="B87" s="89"/>
      <c r="C87" s="11"/>
      <c r="D87" s="90"/>
      <c r="E87" s="11"/>
      <c r="F87" s="11"/>
      <c r="K87" s="11"/>
    </row>
    <row r="88" spans="1:11" x14ac:dyDescent="0.35">
      <c r="A88" s="2"/>
      <c r="B88" s="89"/>
      <c r="C88" s="11"/>
      <c r="D88" s="90"/>
      <c r="E88" s="11"/>
      <c r="F88" s="11"/>
      <c r="K88" s="11"/>
    </row>
    <row r="89" spans="1:11" x14ac:dyDescent="0.35">
      <c r="A89" s="2"/>
      <c r="B89" s="89"/>
      <c r="C89" s="11"/>
      <c r="D89" s="90"/>
      <c r="E89" s="11"/>
      <c r="F89" s="11"/>
      <c r="K89" s="11"/>
    </row>
    <row r="90" spans="1:11" x14ac:dyDescent="0.35">
      <c r="A90" s="2"/>
      <c r="B90" s="89"/>
      <c r="C90" s="11"/>
      <c r="D90" s="90"/>
      <c r="E90" s="11"/>
      <c r="F90" s="11"/>
      <c r="K90" s="11"/>
    </row>
    <row r="91" spans="1:11" x14ac:dyDescent="0.35">
      <c r="A91" s="2"/>
      <c r="B91" s="89"/>
      <c r="C91" s="11"/>
      <c r="D91" s="90"/>
      <c r="E91" s="11"/>
      <c r="F91" s="11"/>
      <c r="H91" s="91"/>
      <c r="K91" s="11"/>
    </row>
    <row r="92" spans="1:11" x14ac:dyDescent="0.35">
      <c r="A92" s="2"/>
      <c r="B92" s="89"/>
      <c r="C92" s="11"/>
      <c r="D92" s="90"/>
      <c r="E92" s="11"/>
      <c r="F92" s="11"/>
      <c r="K92" s="11"/>
    </row>
    <row r="93" spans="1:11" x14ac:dyDescent="0.35">
      <c r="A93" s="2"/>
      <c r="B93" s="89"/>
      <c r="C93" s="11"/>
      <c r="D93" s="90"/>
      <c r="E93" s="11"/>
      <c r="F93" s="11"/>
      <c r="K93" s="11"/>
    </row>
    <row r="94" spans="1:11" x14ac:dyDescent="0.35">
      <c r="A94" s="2"/>
      <c r="B94" s="89"/>
      <c r="C94" s="11"/>
      <c r="D94" s="90"/>
      <c r="E94" s="11"/>
      <c r="F94" s="11"/>
      <c r="K94" s="11"/>
    </row>
    <row r="95" spans="1:11" x14ac:dyDescent="0.35">
      <c r="A95" s="2"/>
      <c r="B95" s="89"/>
      <c r="C95" s="11"/>
      <c r="D95" s="90"/>
      <c r="E95" s="11"/>
      <c r="F95" s="11"/>
      <c r="K95" s="11"/>
    </row>
    <row r="96" spans="1:11" x14ac:dyDescent="0.35">
      <c r="A96" s="2"/>
      <c r="B96" s="89"/>
      <c r="C96" s="11"/>
      <c r="D96" s="90"/>
      <c r="E96" s="11"/>
      <c r="F96" s="11"/>
      <c r="K96" s="11"/>
    </row>
    <row r="97" spans="1:11" x14ac:dyDescent="0.35">
      <c r="A97" s="2"/>
      <c r="B97" s="89"/>
      <c r="C97" s="11"/>
      <c r="D97" s="90"/>
      <c r="E97" s="11"/>
      <c r="F97" s="11"/>
      <c r="K97" s="11"/>
    </row>
    <row r="98" spans="1:11" x14ac:dyDescent="0.35">
      <c r="A98" s="2"/>
      <c r="B98" s="89"/>
      <c r="C98" s="11"/>
      <c r="D98" s="90"/>
      <c r="E98" s="11"/>
      <c r="F98" s="11"/>
      <c r="K98" s="11"/>
    </row>
    <row r="99" spans="1:11" x14ac:dyDescent="0.35">
      <c r="A99" s="2"/>
      <c r="B99" s="89"/>
      <c r="C99" s="11"/>
      <c r="D99" s="90"/>
      <c r="E99" s="11"/>
      <c r="F99" s="11"/>
      <c r="K99" s="11"/>
    </row>
    <row r="100" spans="1:11" x14ac:dyDescent="0.35">
      <c r="A100" s="2"/>
      <c r="B100" s="89"/>
      <c r="C100" s="11"/>
      <c r="D100" s="90"/>
      <c r="E100" s="11"/>
      <c r="F100" s="11"/>
      <c r="K100" s="11"/>
    </row>
    <row r="102" spans="1:11" x14ac:dyDescent="0.35">
      <c r="A102" s="85"/>
      <c r="B102" s="92"/>
      <c r="C102" s="11"/>
      <c r="D102" s="90"/>
      <c r="E102" s="90"/>
      <c r="F102" s="11"/>
    </row>
    <row r="103" spans="1:11" x14ac:dyDescent="0.35">
      <c r="E103" s="90"/>
    </row>
  </sheetData>
  <mergeCells count="2">
    <mergeCell ref="B3:M3"/>
    <mergeCell ref="B4:M4"/>
  </mergeCells>
  <pageMargins left="0.31496062992125984" right="0.23622047244094491" top="0.28000000000000003" bottom="0.15748031496062992" header="0.19685039370078741" footer="0.15748031496062992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Dados RU 2017</vt:lpstr>
      <vt:lpstr>'Dados RU 2017'!Área_de_Impressão</vt:lpstr>
      <vt:lpstr>'Dados RU 2017'!Títulos_de_Impressão</vt:lpstr>
    </vt:vector>
  </TitlesOfParts>
  <Company>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Rita Teixeira</dc:creator>
  <cp:lastModifiedBy>Pedro Simões</cp:lastModifiedBy>
  <dcterms:created xsi:type="dcterms:W3CDTF">2018-10-11T16:18:40Z</dcterms:created>
  <dcterms:modified xsi:type="dcterms:W3CDTF">2018-10-15T13:36:13Z</dcterms:modified>
</cp:coreProperties>
</file>